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ORENA\Downloads\"/>
    </mc:Choice>
  </mc:AlternateContent>
  <xr:revisionPtr revIDLastSave="0" documentId="8_{14A2ACF0-DDBE-41B3-AAD8-8ED35A5C5131}" xr6:coauthVersionLast="46" xr6:coauthVersionMax="46" xr10:uidLastSave="{00000000-0000-0000-0000-000000000000}"/>
  <bookViews>
    <workbookView xWindow="-120" yWindow="-120" windowWidth="19440" windowHeight="10440" tabRatio="500" firstSheet="1" activeTab="1" xr2:uid="{00000000-000D-0000-FFFF-FFFF00000000}"/>
  </bookViews>
  <sheets>
    <sheet name="SINTETICO_FEV 23 A DEZ 25" sheetId="3" r:id="rId1"/>
    <sheet name="ESTUDO_%_TIPO CONTA" sheetId="8" r:id="rId2"/>
    <sheet name="DETAL_SEMESTRE_FEV_23_DEZ_24" sheetId="6" r:id="rId3"/>
    <sheet name="Resumo por mês" sheetId="1" r:id="rId4"/>
    <sheet name="Detalhado por mês" sheetId="2" r:id="rId5"/>
    <sheet name="informações" sheetId="7" r:id="rId6"/>
  </sheets>
  <calcPr calcId="191029"/>
  <extLst>
    <ext xmlns:mx="http://schemas.microsoft.com/office/mac/excel/2008/main" uri="{7523E5D3-25F3-A5E0-1632-64F254C22452}">
      <mx:ArchID Flags="2"/>
    </ext>
    <ext uri="GoogleSheetsCustomDataVersion1">
      <go:sheetsCustomData xmlns:go="http://customooxmlschemas.google.com/" r:id="" roundtripDataSignature="AMtx7mjl17MK8JOuP0Sgb93oxZ/EEpkYwQ=="/>
    </ext>
  </extLst>
</workbook>
</file>

<file path=xl/calcChain.xml><?xml version="1.0" encoding="utf-8"?>
<calcChain xmlns="http://schemas.openxmlformats.org/spreadsheetml/2006/main">
  <c r="M54" i="2" l="1"/>
  <c r="M69" i="2" s="1"/>
  <c r="M72" i="2" s="1"/>
  <c r="M57" i="2"/>
  <c r="M60" i="2"/>
  <c r="M64" i="2"/>
  <c r="M68" i="2"/>
  <c r="D63" i="6" l="1"/>
  <c r="D62" i="6"/>
  <c r="D59" i="6"/>
  <c r="D56" i="6"/>
  <c r="D53" i="6"/>
  <c r="D52" i="6"/>
  <c r="D51" i="6"/>
  <c r="D50" i="6"/>
  <c r="D49" i="6"/>
  <c r="D48" i="6"/>
  <c r="D45" i="6"/>
  <c r="D44" i="6"/>
  <c r="D43" i="6"/>
  <c r="D42" i="6"/>
  <c r="D41" i="6"/>
  <c r="D40" i="6"/>
  <c r="D39" i="6"/>
  <c r="D38" i="6"/>
  <c r="D37" i="6"/>
  <c r="D36" i="6"/>
  <c r="D31" i="6"/>
  <c r="D32" i="6"/>
  <c r="D33" i="6"/>
  <c r="D30" i="6"/>
  <c r="D13" i="6"/>
  <c r="C13" i="6"/>
  <c r="D10" i="6"/>
  <c r="C10" i="6"/>
  <c r="D6" i="6"/>
  <c r="D7" i="6"/>
  <c r="D5" i="6"/>
  <c r="B6" i="6"/>
  <c r="B7" i="6"/>
  <c r="B5" i="6"/>
  <c r="W17" i="1"/>
  <c r="X17" i="1"/>
  <c r="Y17" i="1"/>
  <c r="S17" i="1"/>
  <c r="T17" i="1"/>
  <c r="U17" i="1"/>
  <c r="V17" i="1"/>
  <c r="S16" i="1" l="1"/>
  <c r="P17" i="1"/>
  <c r="D24" i="6" l="1"/>
  <c r="E24" i="6"/>
  <c r="C67" i="6"/>
  <c r="C66" i="6"/>
  <c r="C63" i="6"/>
  <c r="C62" i="6"/>
  <c r="C56" i="6"/>
  <c r="C49" i="6"/>
  <c r="C50" i="6"/>
  <c r="C51" i="6"/>
  <c r="C52" i="6"/>
  <c r="C53" i="6"/>
  <c r="C48" i="6"/>
  <c r="C37" i="6"/>
  <c r="C38" i="6"/>
  <c r="C39" i="6"/>
  <c r="C40" i="6"/>
  <c r="C41" i="6"/>
  <c r="C42" i="6"/>
  <c r="C43" i="6"/>
  <c r="C44" i="6"/>
  <c r="C45" i="6"/>
  <c r="C36" i="6"/>
  <c r="C31" i="6"/>
  <c r="C32" i="6"/>
  <c r="C33" i="6"/>
  <c r="C30" i="6"/>
  <c r="C23" i="6"/>
  <c r="C22" i="6"/>
  <c r="C6" i="6"/>
  <c r="C7" i="6"/>
  <c r="C5" i="6"/>
  <c r="D68" i="6"/>
  <c r="E68" i="6"/>
  <c r="B67" i="6"/>
  <c r="B66" i="6"/>
  <c r="B23" i="6"/>
  <c r="B22" i="6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S15" i="1" s="1"/>
  <c r="T18" i="1"/>
  <c r="U18" i="1"/>
  <c r="V18" i="1"/>
  <c r="W18" i="1"/>
  <c r="X18" i="1"/>
  <c r="Y18" i="1"/>
  <c r="D17" i="1"/>
  <c r="E17" i="1"/>
  <c r="F17" i="1"/>
  <c r="G17" i="1"/>
  <c r="H17" i="1"/>
  <c r="I17" i="1"/>
  <c r="J17" i="1"/>
  <c r="K17" i="1"/>
  <c r="L17" i="1"/>
  <c r="M17" i="1"/>
  <c r="N17" i="1"/>
  <c r="O17" i="1"/>
  <c r="Q17" i="1"/>
  <c r="R17" i="1"/>
  <c r="Y37" i="2"/>
  <c r="Y38" i="2"/>
  <c r="Y39" i="2"/>
  <c r="Y40" i="2"/>
  <c r="Y41" i="2"/>
  <c r="Y42" i="2"/>
  <c r="Y43" i="2"/>
  <c r="Y44" i="2"/>
  <c r="Y45" i="2"/>
  <c r="Y36" i="2"/>
  <c r="B24" i="6" l="1"/>
  <c r="C24" i="6"/>
  <c r="Y46" i="2"/>
  <c r="F23" i="6"/>
  <c r="F66" i="6"/>
  <c r="C68" i="6"/>
  <c r="B68" i="6"/>
  <c r="F22" i="6"/>
  <c r="F24" i="6" l="1"/>
  <c r="Y67" i="2"/>
  <c r="C68" i="2"/>
  <c r="D68" i="2"/>
  <c r="E68" i="2"/>
  <c r="F68" i="2"/>
  <c r="G68" i="2"/>
  <c r="H68" i="2"/>
  <c r="I68" i="2"/>
  <c r="J68" i="2"/>
  <c r="K68" i="2"/>
  <c r="L68" i="2"/>
  <c r="T68" i="2"/>
  <c r="U68" i="2"/>
  <c r="V68" i="2"/>
  <c r="W68" i="2"/>
  <c r="X68" i="2"/>
  <c r="B68" i="2"/>
  <c r="E10" i="1"/>
  <c r="Y24" i="2"/>
  <c r="C25" i="2"/>
  <c r="D10" i="1" s="1"/>
  <c r="D25" i="2"/>
  <c r="E25" i="2"/>
  <c r="F10" i="1" s="1"/>
  <c r="F25" i="2"/>
  <c r="G10" i="1" s="1"/>
  <c r="G25" i="2"/>
  <c r="H10" i="1" s="1"/>
  <c r="H25" i="2"/>
  <c r="I10" i="1" s="1"/>
  <c r="I25" i="2"/>
  <c r="J10" i="1" s="1"/>
  <c r="J25" i="2"/>
  <c r="K10" i="1" s="1"/>
  <c r="K25" i="2"/>
  <c r="L10" i="1" s="1"/>
  <c r="L25" i="2"/>
  <c r="M10" i="1" s="1"/>
  <c r="M25" i="2"/>
  <c r="N10" i="1" s="1"/>
  <c r="O10" i="1"/>
  <c r="P10" i="1"/>
  <c r="Q10" i="1"/>
  <c r="R10" i="1"/>
  <c r="S10" i="1"/>
  <c r="T10" i="1"/>
  <c r="T25" i="2"/>
  <c r="U10" i="1" s="1"/>
  <c r="U25" i="2"/>
  <c r="V10" i="1" s="1"/>
  <c r="V25" i="2"/>
  <c r="W10" i="1" s="1"/>
  <c r="W25" i="2"/>
  <c r="X10" i="1" s="1"/>
  <c r="X25" i="2"/>
  <c r="Y10" i="1" s="1"/>
  <c r="B25" i="2"/>
  <c r="C10" i="1" s="1"/>
  <c r="Y23" i="2"/>
  <c r="C21" i="2"/>
  <c r="D21" i="2"/>
  <c r="E21" i="2"/>
  <c r="F21" i="2"/>
  <c r="G21" i="2"/>
  <c r="H21" i="2"/>
  <c r="I21" i="2"/>
  <c r="J21" i="2"/>
  <c r="K21" i="2"/>
  <c r="L21" i="2"/>
  <c r="M21" i="2"/>
  <c r="D19" i="6"/>
  <c r="T21" i="2"/>
  <c r="U21" i="2"/>
  <c r="V21" i="2"/>
  <c r="W21" i="2"/>
  <c r="X21" i="2"/>
  <c r="B21" i="2"/>
  <c r="H54" i="2"/>
  <c r="B19" i="6" l="1"/>
  <c r="C19" i="6"/>
  <c r="Z10" i="1"/>
  <c r="Y25" i="2"/>
  <c r="D60" i="6" l="1"/>
  <c r="E60" i="6"/>
  <c r="F67" i="6"/>
  <c r="F68" i="6" s="1"/>
  <c r="B59" i="6"/>
  <c r="B63" i="6"/>
  <c r="B62" i="6"/>
  <c r="B56" i="6"/>
  <c r="B49" i="6"/>
  <c r="B50" i="6"/>
  <c r="B51" i="6"/>
  <c r="B52" i="6"/>
  <c r="B53" i="6"/>
  <c r="B48" i="6"/>
  <c r="B37" i="6"/>
  <c r="B38" i="6"/>
  <c r="B39" i="6"/>
  <c r="B40" i="6"/>
  <c r="B41" i="6"/>
  <c r="B42" i="6"/>
  <c r="B43" i="6"/>
  <c r="B44" i="6"/>
  <c r="B45" i="6"/>
  <c r="B36" i="6"/>
  <c r="B31" i="6"/>
  <c r="B32" i="6"/>
  <c r="B33" i="6"/>
  <c r="B30" i="6"/>
  <c r="B13" i="6"/>
  <c r="B10" i="6"/>
  <c r="F6" i="6"/>
  <c r="F7" i="6"/>
  <c r="D34" i="2"/>
  <c r="B60" i="6" l="1"/>
  <c r="C34" i="2"/>
  <c r="E34" i="2"/>
  <c r="F34" i="2"/>
  <c r="G34" i="2"/>
  <c r="H34" i="2"/>
  <c r="I34" i="2"/>
  <c r="J34" i="2"/>
  <c r="K34" i="2"/>
  <c r="L34" i="2"/>
  <c r="M34" i="2"/>
  <c r="T34" i="2"/>
  <c r="U34" i="2"/>
  <c r="V34" i="2"/>
  <c r="W34" i="2"/>
  <c r="X34" i="2"/>
  <c r="B34" i="2"/>
  <c r="C64" i="6" l="1"/>
  <c r="D64" i="6"/>
  <c r="E64" i="6"/>
  <c r="B64" i="6"/>
  <c r="C57" i="6"/>
  <c r="D57" i="6"/>
  <c r="E57" i="6"/>
  <c r="B57" i="6"/>
  <c r="C54" i="6"/>
  <c r="D54" i="6"/>
  <c r="E54" i="6"/>
  <c r="B54" i="6"/>
  <c r="C46" i="6"/>
  <c r="D46" i="6"/>
  <c r="E46" i="6"/>
  <c r="B46" i="6"/>
  <c r="C34" i="6"/>
  <c r="D34" i="6"/>
  <c r="E34" i="6"/>
  <c r="E70" i="6" s="1"/>
  <c r="E73" i="6" s="1"/>
  <c r="B34" i="6"/>
  <c r="C20" i="6"/>
  <c r="D20" i="6"/>
  <c r="E20" i="6"/>
  <c r="E17" i="6"/>
  <c r="C14" i="6"/>
  <c r="D14" i="6"/>
  <c r="E14" i="6"/>
  <c r="B14" i="6"/>
  <c r="C11" i="6"/>
  <c r="D11" i="6"/>
  <c r="E11" i="6"/>
  <c r="B11" i="6"/>
  <c r="C8" i="6"/>
  <c r="D8" i="6"/>
  <c r="E8" i="6"/>
  <c r="B8" i="6"/>
  <c r="B70" i="6" l="1"/>
  <c r="B10" i="3" s="1"/>
  <c r="D70" i="6"/>
  <c r="E26" i="6"/>
  <c r="E72" i="6" s="1"/>
  <c r="F31" i="6"/>
  <c r="F32" i="6"/>
  <c r="F33" i="6"/>
  <c r="F30" i="6"/>
  <c r="D73" i="6" l="1"/>
  <c r="D10" i="3"/>
  <c r="D11" i="3" s="1"/>
  <c r="B73" i="6"/>
  <c r="F34" i="6"/>
  <c r="F63" i="6"/>
  <c r="F62" i="6"/>
  <c r="F53" i="6"/>
  <c r="F52" i="6"/>
  <c r="F51" i="6"/>
  <c r="F50" i="6"/>
  <c r="F49" i="6"/>
  <c r="F48" i="6"/>
  <c r="F45" i="6"/>
  <c r="F44" i="6"/>
  <c r="F43" i="6"/>
  <c r="F42" i="6"/>
  <c r="F41" i="6"/>
  <c r="F40" i="6"/>
  <c r="F39" i="6"/>
  <c r="F38" i="6"/>
  <c r="F37" i="6"/>
  <c r="F36" i="6"/>
  <c r="F13" i="6"/>
  <c r="F14" i="6" s="1"/>
  <c r="F5" i="6"/>
  <c r="F8" i="6" l="1"/>
  <c r="F46" i="6"/>
  <c r="F54" i="6"/>
  <c r="F64" i="6"/>
  <c r="F10" i="6"/>
  <c r="F11" i="6" s="1"/>
  <c r="F56" i="6"/>
  <c r="F57" i="6" s="1"/>
  <c r="B26" i="1" l="1"/>
  <c r="Y66" i="2"/>
  <c r="Y68" i="2" s="1"/>
  <c r="Y63" i="2"/>
  <c r="Y62" i="2"/>
  <c r="Y59" i="2"/>
  <c r="Y56" i="2"/>
  <c r="Y53" i="2"/>
  <c r="Y52" i="2"/>
  <c r="Y51" i="2"/>
  <c r="Y50" i="2"/>
  <c r="Y49" i="2"/>
  <c r="Y48" i="2"/>
  <c r="Y33" i="2"/>
  <c r="Y32" i="2"/>
  <c r="Y31" i="2"/>
  <c r="N16" i="1"/>
  <c r="N15" i="1" s="1"/>
  <c r="O16" i="1"/>
  <c r="O15" i="1" s="1"/>
  <c r="P16" i="1"/>
  <c r="P15" i="1" s="1"/>
  <c r="Q16" i="1"/>
  <c r="Q15" i="1" s="1"/>
  <c r="R16" i="1"/>
  <c r="R15" i="1" s="1"/>
  <c r="T16" i="1"/>
  <c r="T15" i="1" s="1"/>
  <c r="U16" i="1"/>
  <c r="U15" i="1" s="1"/>
  <c r="V16" i="1"/>
  <c r="V15" i="1" s="1"/>
  <c r="W16" i="1"/>
  <c r="W15" i="1" s="1"/>
  <c r="X16" i="1"/>
  <c r="X15" i="1" s="1"/>
  <c r="Y16" i="1"/>
  <c r="Y15" i="1" s="1"/>
  <c r="N20" i="1"/>
  <c r="O20" i="1"/>
  <c r="P20" i="1"/>
  <c r="Q20" i="1"/>
  <c r="R20" i="1"/>
  <c r="S20" i="1"/>
  <c r="T20" i="1"/>
  <c r="U20" i="1"/>
  <c r="V20" i="1"/>
  <c r="W20" i="1"/>
  <c r="X20" i="1"/>
  <c r="Y20" i="1"/>
  <c r="N21" i="1"/>
  <c r="O21" i="1"/>
  <c r="P21" i="1"/>
  <c r="Q21" i="1"/>
  <c r="R21" i="1"/>
  <c r="S21" i="1"/>
  <c r="T21" i="1"/>
  <c r="U21" i="1"/>
  <c r="V21" i="1"/>
  <c r="W21" i="1"/>
  <c r="X21" i="1"/>
  <c r="Y21" i="1"/>
  <c r="N22" i="1"/>
  <c r="O22" i="1"/>
  <c r="P22" i="1"/>
  <c r="Q22" i="1"/>
  <c r="R22" i="1"/>
  <c r="S22" i="1"/>
  <c r="T22" i="1"/>
  <c r="U22" i="1"/>
  <c r="V22" i="1"/>
  <c r="W22" i="1"/>
  <c r="X22" i="1"/>
  <c r="Y22" i="1"/>
  <c r="Y30" i="2"/>
  <c r="Y21" i="2"/>
  <c r="Y20" i="2"/>
  <c r="Y17" i="2"/>
  <c r="Y16" i="2"/>
  <c r="Y10" i="2"/>
  <c r="Y7" i="2"/>
  <c r="Y6" i="2"/>
  <c r="Y5" i="2"/>
  <c r="N9" i="1"/>
  <c r="O9" i="1"/>
  <c r="P9" i="1"/>
  <c r="Q9" i="1"/>
  <c r="R9" i="1"/>
  <c r="S9" i="1"/>
  <c r="T9" i="1"/>
  <c r="U9" i="1"/>
  <c r="V9" i="1"/>
  <c r="W9" i="1"/>
  <c r="X9" i="1"/>
  <c r="Y9" i="1"/>
  <c r="X14" i="2"/>
  <c r="W14" i="2"/>
  <c r="V14" i="2"/>
  <c r="U14" i="2"/>
  <c r="T14" i="2"/>
  <c r="M14" i="2"/>
  <c r="L14" i="2"/>
  <c r="K14" i="2"/>
  <c r="J14" i="2"/>
  <c r="I14" i="2"/>
  <c r="H14" i="2"/>
  <c r="G14" i="2"/>
  <c r="F14" i="2"/>
  <c r="E14" i="2"/>
  <c r="D14" i="2"/>
  <c r="C14" i="2"/>
  <c r="T8" i="1"/>
  <c r="T6" i="1"/>
  <c r="T5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N25" i="1"/>
  <c r="O25" i="1"/>
  <c r="P25" i="1"/>
  <c r="Q25" i="1"/>
  <c r="R25" i="1"/>
  <c r="S25" i="1"/>
  <c r="T25" i="1"/>
  <c r="T64" i="2"/>
  <c r="U25" i="1" s="1"/>
  <c r="U64" i="2"/>
  <c r="V25" i="1" s="1"/>
  <c r="V64" i="2"/>
  <c r="W25" i="1" s="1"/>
  <c r="W64" i="2"/>
  <c r="X25" i="1" s="1"/>
  <c r="X64" i="2"/>
  <c r="Y25" i="1" s="1"/>
  <c r="N24" i="1"/>
  <c r="O24" i="1"/>
  <c r="P24" i="1"/>
  <c r="Q24" i="1"/>
  <c r="R24" i="1"/>
  <c r="S24" i="1"/>
  <c r="T24" i="1"/>
  <c r="T60" i="2"/>
  <c r="U24" i="1" s="1"/>
  <c r="U60" i="2"/>
  <c r="V24" i="1" s="1"/>
  <c r="V60" i="2"/>
  <c r="W24" i="1" s="1"/>
  <c r="W60" i="2"/>
  <c r="X24" i="1" s="1"/>
  <c r="X60" i="2"/>
  <c r="Y24" i="1" s="1"/>
  <c r="N23" i="1"/>
  <c r="O23" i="1"/>
  <c r="P23" i="1"/>
  <c r="Q23" i="1"/>
  <c r="R23" i="1"/>
  <c r="S23" i="1"/>
  <c r="T23" i="1"/>
  <c r="T57" i="2"/>
  <c r="U23" i="1" s="1"/>
  <c r="U57" i="2"/>
  <c r="V23" i="1" s="1"/>
  <c r="V57" i="2"/>
  <c r="W23" i="1" s="1"/>
  <c r="W57" i="2"/>
  <c r="X23" i="1" s="1"/>
  <c r="X57" i="2"/>
  <c r="Y23" i="1" s="1"/>
  <c r="T54" i="2"/>
  <c r="U54" i="2"/>
  <c r="V54" i="2"/>
  <c r="W54" i="2"/>
  <c r="X54" i="2"/>
  <c r="M46" i="2"/>
  <c r="T46" i="2"/>
  <c r="U46" i="2"/>
  <c r="V46" i="2"/>
  <c r="W46" i="2"/>
  <c r="X46" i="2"/>
  <c r="N14" i="1"/>
  <c r="O14" i="1"/>
  <c r="P14" i="1"/>
  <c r="Q14" i="1"/>
  <c r="R14" i="1"/>
  <c r="S14" i="1"/>
  <c r="T14" i="1"/>
  <c r="U14" i="1"/>
  <c r="V14" i="1"/>
  <c r="W14" i="1"/>
  <c r="X14" i="1"/>
  <c r="Y14" i="1"/>
  <c r="M18" i="2"/>
  <c r="N8" i="1" s="1"/>
  <c r="P8" i="1"/>
  <c r="Q8" i="1"/>
  <c r="R8" i="1"/>
  <c r="S8" i="1"/>
  <c r="T18" i="2"/>
  <c r="U8" i="1" s="1"/>
  <c r="U18" i="2"/>
  <c r="V8" i="1" s="1"/>
  <c r="V18" i="2"/>
  <c r="W8" i="1" s="1"/>
  <c r="W18" i="2"/>
  <c r="X8" i="1" s="1"/>
  <c r="X18" i="2"/>
  <c r="Y8" i="1" s="1"/>
  <c r="M11" i="2"/>
  <c r="N6" i="1" s="1"/>
  <c r="O6" i="1"/>
  <c r="P6" i="1"/>
  <c r="Q6" i="1"/>
  <c r="R6" i="1"/>
  <c r="S6" i="1"/>
  <c r="T11" i="2"/>
  <c r="U6" i="1" s="1"/>
  <c r="U11" i="2"/>
  <c r="V6" i="1" s="1"/>
  <c r="V11" i="2"/>
  <c r="W6" i="1" s="1"/>
  <c r="W11" i="2"/>
  <c r="X6" i="1" s="1"/>
  <c r="X11" i="2"/>
  <c r="Y6" i="1" s="1"/>
  <c r="M8" i="2"/>
  <c r="N5" i="1" s="1"/>
  <c r="O5" i="1"/>
  <c r="P5" i="1"/>
  <c r="Q5" i="1"/>
  <c r="R5" i="1"/>
  <c r="S5" i="1"/>
  <c r="T8" i="2"/>
  <c r="U5" i="1" s="1"/>
  <c r="U8" i="2"/>
  <c r="V5" i="1" s="1"/>
  <c r="V8" i="2"/>
  <c r="W5" i="1" s="1"/>
  <c r="W8" i="2"/>
  <c r="X5" i="1" s="1"/>
  <c r="X8" i="2"/>
  <c r="Y5" i="1" s="1"/>
  <c r="O8" i="1" l="1"/>
  <c r="D16" i="6"/>
  <c r="D17" i="6" s="1"/>
  <c r="N7" i="1"/>
  <c r="N11" i="1" s="1"/>
  <c r="M26" i="2"/>
  <c r="R7" i="1"/>
  <c r="R11" i="1" s="1"/>
  <c r="V7" i="1"/>
  <c r="V11" i="1" s="1"/>
  <c r="U26" i="2"/>
  <c r="O7" i="1"/>
  <c r="S7" i="1"/>
  <c r="S11" i="1" s="1"/>
  <c r="W7" i="1"/>
  <c r="W11" i="1" s="1"/>
  <c r="V26" i="2"/>
  <c r="P7" i="1"/>
  <c r="P11" i="1" s="1"/>
  <c r="T7" i="1"/>
  <c r="T11" i="1" s="1"/>
  <c r="X7" i="1"/>
  <c r="X11" i="1" s="1"/>
  <c r="W26" i="2"/>
  <c r="Q7" i="1"/>
  <c r="Q11" i="1" s="1"/>
  <c r="U7" i="1"/>
  <c r="U11" i="1" s="1"/>
  <c r="T26" i="2"/>
  <c r="Y7" i="1"/>
  <c r="Y11" i="1" s="1"/>
  <c r="X26" i="2"/>
  <c r="B20" i="6"/>
  <c r="F19" i="6"/>
  <c r="F20" i="6" s="1"/>
  <c r="Y34" i="2"/>
  <c r="P19" i="1"/>
  <c r="Z26" i="1"/>
  <c r="X19" i="1"/>
  <c r="T19" i="1"/>
  <c r="W19" i="1"/>
  <c r="W27" i="1" s="1"/>
  <c r="S19" i="1"/>
  <c r="O19" i="1"/>
  <c r="V19" i="1"/>
  <c r="R19" i="1"/>
  <c r="N19" i="1"/>
  <c r="Y19" i="1"/>
  <c r="U19" i="1"/>
  <c r="Q19" i="1"/>
  <c r="X69" i="2"/>
  <c r="W69" i="2"/>
  <c r="V69" i="2"/>
  <c r="U69" i="2"/>
  <c r="T69" i="2"/>
  <c r="D26" i="6" l="1"/>
  <c r="D6" i="3"/>
  <c r="O11" i="1"/>
  <c r="O27" i="1"/>
  <c r="R27" i="1"/>
  <c r="N27" i="1"/>
  <c r="P27" i="1"/>
  <c r="S27" i="1"/>
  <c r="X27" i="1"/>
  <c r="V27" i="1"/>
  <c r="Y27" i="1"/>
  <c r="Q27" i="1"/>
  <c r="T27" i="1"/>
  <c r="U27" i="1"/>
  <c r="Y13" i="2"/>
  <c r="I16" i="1"/>
  <c r="I15" i="1" s="1"/>
  <c r="H16" i="1"/>
  <c r="H15" i="1" s="1"/>
  <c r="C18" i="1"/>
  <c r="C22" i="1"/>
  <c r="D22" i="1"/>
  <c r="E22" i="1"/>
  <c r="C20" i="1"/>
  <c r="D20" i="1"/>
  <c r="E20" i="1"/>
  <c r="F20" i="1"/>
  <c r="G20" i="1"/>
  <c r="H20" i="1"/>
  <c r="I20" i="1"/>
  <c r="J20" i="1"/>
  <c r="K20" i="1"/>
  <c r="L20" i="1"/>
  <c r="M20" i="1"/>
  <c r="C21" i="1"/>
  <c r="D21" i="1"/>
  <c r="E21" i="1"/>
  <c r="F21" i="1"/>
  <c r="G21" i="1"/>
  <c r="H21" i="1"/>
  <c r="I21" i="1"/>
  <c r="J21" i="1"/>
  <c r="K21" i="1"/>
  <c r="L21" i="1"/>
  <c r="M21" i="1"/>
  <c r="F22" i="1"/>
  <c r="G22" i="1"/>
  <c r="H22" i="1"/>
  <c r="I22" i="1"/>
  <c r="J22" i="1"/>
  <c r="K22" i="1"/>
  <c r="L22" i="1"/>
  <c r="M22" i="1"/>
  <c r="C17" i="1"/>
  <c r="C16" i="1"/>
  <c r="D16" i="1"/>
  <c r="D15" i="1" s="1"/>
  <c r="E16" i="1"/>
  <c r="E15" i="1" s="1"/>
  <c r="F16" i="1"/>
  <c r="F15" i="1" s="1"/>
  <c r="G16" i="1"/>
  <c r="G15" i="1" s="1"/>
  <c r="J16" i="1"/>
  <c r="J15" i="1" s="1"/>
  <c r="K16" i="1"/>
  <c r="K15" i="1" s="1"/>
  <c r="L16" i="1"/>
  <c r="L15" i="1" s="1"/>
  <c r="B19" i="1"/>
  <c r="B15" i="1"/>
  <c r="B14" i="1"/>
  <c r="B57" i="2"/>
  <c r="C23" i="1" s="1"/>
  <c r="B60" i="2"/>
  <c r="C24" i="1" s="1"/>
  <c r="B64" i="2"/>
  <c r="C25" i="1" s="1"/>
  <c r="C57" i="2"/>
  <c r="D23" i="1" s="1"/>
  <c r="C60" i="2"/>
  <c r="D24" i="1" s="1"/>
  <c r="C64" i="2"/>
  <c r="D25" i="1" s="1"/>
  <c r="D57" i="2"/>
  <c r="E23" i="1" s="1"/>
  <c r="D60" i="2"/>
  <c r="E24" i="1" s="1"/>
  <c r="D64" i="2"/>
  <c r="E25" i="1" s="1"/>
  <c r="E57" i="2"/>
  <c r="F23" i="1" s="1"/>
  <c r="E60" i="2"/>
  <c r="F24" i="1" s="1"/>
  <c r="E64" i="2"/>
  <c r="F25" i="1" s="1"/>
  <c r="F57" i="2"/>
  <c r="G23" i="1" s="1"/>
  <c r="F60" i="2"/>
  <c r="G24" i="1" s="1"/>
  <c r="F64" i="2"/>
  <c r="G25" i="1" s="1"/>
  <c r="G57" i="2"/>
  <c r="H23" i="1" s="1"/>
  <c r="G60" i="2"/>
  <c r="H24" i="1" s="1"/>
  <c r="G64" i="2"/>
  <c r="H25" i="1" s="1"/>
  <c r="H57" i="2"/>
  <c r="I23" i="1" s="1"/>
  <c r="H60" i="2"/>
  <c r="H64" i="2"/>
  <c r="I25" i="1" s="1"/>
  <c r="I57" i="2"/>
  <c r="J23" i="1" s="1"/>
  <c r="I60" i="2"/>
  <c r="J24" i="1" s="1"/>
  <c r="I64" i="2"/>
  <c r="J25" i="1" s="1"/>
  <c r="J57" i="2"/>
  <c r="K23" i="1" s="1"/>
  <c r="J60" i="2"/>
  <c r="K24" i="1" s="1"/>
  <c r="J64" i="2"/>
  <c r="K25" i="1" s="1"/>
  <c r="K57" i="2"/>
  <c r="L23" i="1" s="1"/>
  <c r="K60" i="2"/>
  <c r="L24" i="1" s="1"/>
  <c r="K64" i="2"/>
  <c r="L25" i="1" s="1"/>
  <c r="L57" i="2"/>
  <c r="M23" i="1" s="1"/>
  <c r="L60" i="2"/>
  <c r="M24" i="1" s="1"/>
  <c r="L64" i="2"/>
  <c r="M25" i="1" s="1"/>
  <c r="B23" i="1"/>
  <c r="B8" i="2"/>
  <c r="C5" i="1" s="1"/>
  <c r="B11" i="2"/>
  <c r="C6" i="1" s="1"/>
  <c r="B18" i="2"/>
  <c r="C9" i="1"/>
  <c r="C8" i="2"/>
  <c r="D5" i="1" s="1"/>
  <c r="C11" i="2"/>
  <c r="D7" i="1"/>
  <c r="C18" i="2"/>
  <c r="D8" i="1" s="1"/>
  <c r="D9" i="1"/>
  <c r="D8" i="2"/>
  <c r="E5" i="1" s="1"/>
  <c r="D11" i="2"/>
  <c r="E7" i="1"/>
  <c r="D18" i="2"/>
  <c r="E8" i="1" s="1"/>
  <c r="E9" i="1"/>
  <c r="E8" i="2"/>
  <c r="F5" i="1" s="1"/>
  <c r="E11" i="2"/>
  <c r="F7" i="1"/>
  <c r="E18" i="2"/>
  <c r="F8" i="1" s="1"/>
  <c r="F9" i="1"/>
  <c r="F8" i="2"/>
  <c r="G5" i="1" s="1"/>
  <c r="F11" i="2"/>
  <c r="G7" i="1"/>
  <c r="F18" i="2"/>
  <c r="G8" i="1" s="1"/>
  <c r="G9" i="1"/>
  <c r="G8" i="2"/>
  <c r="H5" i="1" s="1"/>
  <c r="G11" i="2"/>
  <c r="H7" i="1"/>
  <c r="G18" i="2"/>
  <c r="H8" i="1" s="1"/>
  <c r="H9" i="1"/>
  <c r="H8" i="2"/>
  <c r="I5" i="1" s="1"/>
  <c r="H11" i="2"/>
  <c r="I7" i="1"/>
  <c r="H18" i="2"/>
  <c r="I9" i="1"/>
  <c r="I8" i="2"/>
  <c r="J5" i="1" s="1"/>
  <c r="I11" i="2"/>
  <c r="J7" i="1"/>
  <c r="I18" i="2"/>
  <c r="J8" i="1" s="1"/>
  <c r="J9" i="1"/>
  <c r="J8" i="2"/>
  <c r="K5" i="1" s="1"/>
  <c r="J11" i="2"/>
  <c r="K7" i="1"/>
  <c r="J18" i="2"/>
  <c r="K8" i="1" s="1"/>
  <c r="K9" i="1"/>
  <c r="K8" i="2"/>
  <c r="L5" i="1" s="1"/>
  <c r="K11" i="2"/>
  <c r="L7" i="1"/>
  <c r="K18" i="2"/>
  <c r="L8" i="1" s="1"/>
  <c r="L9" i="1"/>
  <c r="L8" i="2"/>
  <c r="L11" i="2"/>
  <c r="M7" i="1"/>
  <c r="L18" i="2"/>
  <c r="M8" i="1" s="1"/>
  <c r="M9" i="1"/>
  <c r="B46" i="2"/>
  <c r="B54" i="2"/>
  <c r="C46" i="2"/>
  <c r="C54" i="2"/>
  <c r="Y11" i="2"/>
  <c r="Y57" i="2"/>
  <c r="H46" i="2"/>
  <c r="G46" i="2"/>
  <c r="G54" i="2"/>
  <c r="B25" i="1"/>
  <c r="B24" i="1"/>
  <c r="B6" i="1"/>
  <c r="B7" i="1"/>
  <c r="B8" i="1"/>
  <c r="B9" i="1"/>
  <c r="B5" i="1"/>
  <c r="D46" i="2"/>
  <c r="D54" i="2"/>
  <c r="E46" i="2"/>
  <c r="E54" i="2"/>
  <c r="F46" i="2"/>
  <c r="F54" i="2"/>
  <c r="I46" i="2"/>
  <c r="I54" i="2"/>
  <c r="J46" i="2"/>
  <c r="J54" i="2"/>
  <c r="K46" i="2"/>
  <c r="K54" i="2"/>
  <c r="L46" i="2"/>
  <c r="L54" i="2"/>
  <c r="D72" i="6" l="1"/>
  <c r="D5" i="3"/>
  <c r="D7" i="3" s="1"/>
  <c r="I24" i="1"/>
  <c r="C59" i="6"/>
  <c r="I8" i="1"/>
  <c r="C16" i="6"/>
  <c r="C17" i="6" s="1"/>
  <c r="B69" i="2"/>
  <c r="B16" i="6"/>
  <c r="C15" i="1"/>
  <c r="L69" i="2"/>
  <c r="M6" i="1"/>
  <c r="L26" i="2"/>
  <c r="K6" i="1"/>
  <c r="K11" i="1" s="1"/>
  <c r="J26" i="2"/>
  <c r="G6" i="1"/>
  <c r="G11" i="1" s="1"/>
  <c r="F26" i="2"/>
  <c r="J6" i="1"/>
  <c r="J11" i="1" s="1"/>
  <c r="I26" i="2"/>
  <c r="F6" i="1"/>
  <c r="F11" i="1" s="1"/>
  <c r="E26" i="2"/>
  <c r="I6" i="1"/>
  <c r="I11" i="1" s="1"/>
  <c r="H26" i="2"/>
  <c r="E6" i="1"/>
  <c r="E11" i="1" s="1"/>
  <c r="D26" i="2"/>
  <c r="L6" i="1"/>
  <c r="L11" i="1" s="1"/>
  <c r="K26" i="2"/>
  <c r="H6" i="1"/>
  <c r="H11" i="1" s="1"/>
  <c r="G26" i="2"/>
  <c r="D6" i="1"/>
  <c r="C26" i="2"/>
  <c r="M5" i="1"/>
  <c r="C8" i="1"/>
  <c r="Z23" i="1"/>
  <c r="B21" i="8" s="1"/>
  <c r="Z17" i="1"/>
  <c r="Z22" i="1"/>
  <c r="Z18" i="1"/>
  <c r="Z9" i="1"/>
  <c r="B8" i="8" s="1"/>
  <c r="Z25" i="1"/>
  <c r="B22" i="8" s="1"/>
  <c r="Z20" i="1"/>
  <c r="Z24" i="1"/>
  <c r="B23" i="8" s="1"/>
  <c r="Z21" i="1"/>
  <c r="Y14" i="2"/>
  <c r="B14" i="2"/>
  <c r="I14" i="1"/>
  <c r="H69" i="2"/>
  <c r="K14" i="1"/>
  <c r="J69" i="2"/>
  <c r="G14" i="1"/>
  <c r="F69" i="2"/>
  <c r="C14" i="1"/>
  <c r="M14" i="1"/>
  <c r="E14" i="1"/>
  <c r="D69" i="2"/>
  <c r="J14" i="1"/>
  <c r="I69" i="2"/>
  <c r="F14" i="1"/>
  <c r="E69" i="2"/>
  <c r="L14" i="1"/>
  <c r="K69" i="2"/>
  <c r="H14" i="1"/>
  <c r="G69" i="2"/>
  <c r="D14" i="1"/>
  <c r="C69" i="2"/>
  <c r="M16" i="1"/>
  <c r="G19" i="1"/>
  <c r="F19" i="1"/>
  <c r="H19" i="1"/>
  <c r="K19" i="1"/>
  <c r="Y64" i="2"/>
  <c r="Y8" i="2"/>
  <c r="L19" i="1"/>
  <c r="Y18" i="2"/>
  <c r="Y60" i="2"/>
  <c r="J19" i="1"/>
  <c r="Y54" i="2"/>
  <c r="M19" i="1"/>
  <c r="I19" i="1"/>
  <c r="E19" i="1"/>
  <c r="C19" i="1"/>
  <c r="D19" i="1"/>
  <c r="C6" i="3" l="1"/>
  <c r="C26" i="6"/>
  <c r="C60" i="6"/>
  <c r="C70" i="6" s="1"/>
  <c r="F59" i="6"/>
  <c r="F60" i="6" s="1"/>
  <c r="F70" i="6" s="1"/>
  <c r="F73" i="6" s="1"/>
  <c r="Z16" i="1"/>
  <c r="B14" i="8" s="1" a="1"/>
  <c r="B14" i="8" s="1"/>
  <c r="M15" i="1"/>
  <c r="Y69" i="2"/>
  <c r="Z6" i="1"/>
  <c r="B5" i="8" s="1"/>
  <c r="D11" i="1"/>
  <c r="Z5" i="1"/>
  <c r="M11" i="1"/>
  <c r="Z8" i="1"/>
  <c r="B7" i="8" s="1"/>
  <c r="C7" i="1"/>
  <c r="C11" i="1" s="1"/>
  <c r="B26" i="2"/>
  <c r="Y26" i="2"/>
  <c r="B17" i="6"/>
  <c r="F16" i="6"/>
  <c r="F17" i="6" s="1"/>
  <c r="F26" i="6" s="1"/>
  <c r="F72" i="6" s="1"/>
  <c r="B18" i="8" a="1"/>
  <c r="B18" i="8" s="1"/>
  <c r="D27" i="1"/>
  <c r="L27" i="1"/>
  <c r="J27" i="1"/>
  <c r="G27" i="1"/>
  <c r="I27" i="1"/>
  <c r="H27" i="1"/>
  <c r="F27" i="1"/>
  <c r="E27" i="1"/>
  <c r="C27" i="1"/>
  <c r="K27" i="1"/>
  <c r="Z19" i="1"/>
  <c r="B17" i="8" s="1"/>
  <c r="Z14" i="1"/>
  <c r="B12" i="8" s="1"/>
  <c r="B72" i="2"/>
  <c r="C72" i="2" s="1"/>
  <c r="D72" i="2" s="1"/>
  <c r="E72" i="2" s="1"/>
  <c r="F72" i="2" s="1"/>
  <c r="G72" i="2" s="1"/>
  <c r="H72" i="2" s="1"/>
  <c r="I72" i="2" s="1"/>
  <c r="J72" i="2" s="1"/>
  <c r="K72" i="2" s="1"/>
  <c r="C73" i="6" l="1"/>
  <c r="C10" i="3"/>
  <c r="C72" i="6"/>
  <c r="C5" i="3"/>
  <c r="C7" i="3" s="1"/>
  <c r="Z7" i="1"/>
  <c r="B6" i="8" s="1"/>
  <c r="B6" i="3"/>
  <c r="F6" i="3" s="1"/>
  <c r="B26" i="6"/>
  <c r="B4" i="8"/>
  <c r="Z11" i="1"/>
  <c r="AB11" i="1" s="1"/>
  <c r="L72" i="2"/>
  <c r="T72" i="2" s="1"/>
  <c r="Z15" i="1"/>
  <c r="M27" i="1"/>
  <c r="B11" i="3" s="1"/>
  <c r="C11" i="3" l="1"/>
  <c r="F10" i="3"/>
  <c r="B5" i="3"/>
  <c r="B72" i="6"/>
  <c r="B9" i="8"/>
  <c r="C4" i="8" s="1"/>
  <c r="Z27" i="1"/>
  <c r="B13" i="8"/>
  <c r="B24" i="8" s="1"/>
  <c r="F11" i="3" l="1"/>
  <c r="C14" i="3"/>
  <c r="AB27" i="1"/>
  <c r="F5" i="3"/>
  <c r="B7" i="3"/>
  <c r="C5" i="8"/>
  <c r="C12" i="8"/>
  <c r="C8" i="8"/>
  <c r="C6" i="8"/>
  <c r="C7" i="8"/>
  <c r="C18" i="8"/>
  <c r="C22" i="8"/>
  <c r="C23" i="8"/>
  <c r="C13" i="8"/>
  <c r="C17" i="8"/>
  <c r="C21" i="8"/>
  <c r="C14" i="8"/>
  <c r="F7" i="3" l="1"/>
  <c r="B14" i="3"/>
  <c r="C24" i="8"/>
  <c r="C9" i="8"/>
  <c r="B20" i="8"/>
  <c r="C20" i="8" s="1"/>
  <c r="B19" i="8"/>
  <c r="C19" i="8" s="1"/>
  <c r="B16" i="8"/>
  <c r="C16" i="8" s="1"/>
  <c r="B15" i="8"/>
  <c r="C15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tc={302348B2-014D-AD4A-B20E-C74640AF8E2A}</author>
    <author>Microsoft Office User</author>
  </authors>
  <commentList>
    <comment ref="O17" authorId="0" shapeId="0" xr:uid="{302348B2-014D-AD4A-B20E-C74640AF8E2A}">
      <text>
        <r>
          <rPr>
            <sz val="11"/>
            <color indexed="8"/>
            <rFont val="Calibri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aplicação FDI</t>
        </r>
      </text>
    </comment>
    <comment ref="H23" authorId="1" shapeId="0" xr:uid="{1315BC23-5B0A-FA4A-8B50-2B9DA1C1F5B4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VERBA RETIRADA EM JUN</t>
        </r>
      </text>
    </comment>
    <comment ref="I23" authorId="1" shapeId="0" xr:uid="{98544402-9708-2A42-9205-2E20E24984BF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VERBA RETIRADA EM AGO</t>
        </r>
      </text>
    </comment>
    <comment ref="L24" authorId="1" shapeId="0" xr:uid="{C8AD4F55-E07A-174A-9B6E-9CDAB6B1BC25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ESTORNO EFETUADO PELO CONTADOR - Pgto indevido.</t>
        </r>
      </text>
    </comment>
    <comment ref="M24" authorId="1" shapeId="0" xr:uid="{1D608475-27A4-1E47-B9D7-877CC4DF43BC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>trimestralidades pagas a mais</t>
        </r>
      </text>
    </comment>
    <comment ref="L67" authorId="1" shapeId="0" xr:uid="{122B90BA-A35B-DD41-BBB1-6DCFFA96309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deposito incorreto, devolucnao feita pelo contador acima.</t>
        </r>
      </text>
    </comment>
    <comment ref="M67" authorId="1" shapeId="0" xr:uid="{FD6304F2-D0EA-8049-A424-5E60CBA0540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estorno de verba de trimestralidade depositada a mais e devolvida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<sst xmlns="http://schemas.openxmlformats.org/spreadsheetml/2006/main" count="306" uniqueCount="152">
  <si>
    <t>FEVEREIRO</t>
  </si>
  <si>
    <t>MARCO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</si>
  <si>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</si>
  <si>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</si>
  <si>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</si>
  <si>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</si>
  <si>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</si>
  <si>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</si>
  <si>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</si>
  <si>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</si>
  <si>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</si>
  <si>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</si>
  <si>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Receitas</t>
  </si>
  <si>
    <t>RECEITAS</t>
  </si>
  <si>
    <t>Despesas</t>
  </si>
  <si>
    <t>DESPESAS</t>
  </si>
  <si>
    <t>R$</t>
  </si>
  <si>
    <t>%</t>
  </si>
  <si>
    <t xml:space="preserve">Descrição </t>
  </si>
  <si>
    <t>MARÇO</t>
  </si>
  <si>
    <t>SUB-TOTAL 1</t>
  </si>
  <si>
    <t>SUB-TOTAL 2</t>
  </si>
  <si>
    <t>SUB-TOTAL 3</t>
  </si>
  <si>
    <t>SUB-TOTAL 4</t>
  </si>
  <si>
    <t>TOTAL RECEITAS</t>
  </si>
  <si>
    <t>SUB TOTAL 2</t>
  </si>
  <si>
    <t>SUB TOTAL 3</t>
  </si>
  <si>
    <t>SUB TOTAL 4</t>
  </si>
  <si>
    <t>TOTAL DESPESAS</t>
  </si>
  <si>
    <t>SUB TOTAL 1</t>
  </si>
  <si>
    <t>realizado</t>
    <phoneticPr fontId="15" type="noConversion"/>
  </si>
  <si>
    <t>Conta</t>
  </si>
  <si>
    <t>Descrição</t>
  </si>
  <si>
    <t>JANEIRO</t>
  </si>
  <si>
    <t>realizado</t>
  </si>
  <si>
    <t>1.1 -  TRIMESTRALIDADE CONTA PJ</t>
  </si>
  <si>
    <t>1.2 -  TRIMESTRALIDADE PAGA  EM DINHEIRO</t>
  </si>
  <si>
    <t>1.3 - TRIMESTRALIDADE PAGSEGURO</t>
  </si>
  <si>
    <t>1 - TRIMESTRALIDADES</t>
  </si>
  <si>
    <t>2 - MANTENEDORES</t>
  </si>
  <si>
    <t>2.1 - MANTENEDORES</t>
  </si>
  <si>
    <t>3 - DOAÇÕES</t>
  </si>
  <si>
    <t>3.1 - DOAÇÕES</t>
  </si>
  <si>
    <t>4.1 - RENDIMENTOS DE APLICAÇÕES FINANCEIRAS</t>
  </si>
  <si>
    <t>4.2 - OUTROS RENDIMENTOS</t>
  </si>
  <si>
    <t>4 - FINANCEIROS</t>
  </si>
  <si>
    <t>1.2 -  ENERGIA ELÉTRICA</t>
  </si>
  <si>
    <t>1.3 - ALUGUEL</t>
  </si>
  <si>
    <t>1.4 -  CELULAR</t>
  </si>
  <si>
    <t xml:space="preserve">2 - SERVIÇOS </t>
  </si>
  <si>
    <t>2.1 - CONTADOR</t>
  </si>
  <si>
    <t>3 - MATERIAIS DE MANUTENÇÃO</t>
  </si>
  <si>
    <t>4 - COMPRA DE EQUIPAMENTOS</t>
  </si>
  <si>
    <t>4.1 - COMPRA DE EQUIPAMENTOS</t>
  </si>
  <si>
    <t>6 - DESPESAS BANCÁRIAS</t>
  </si>
  <si>
    <t>6.1 - TARIFA CONTA</t>
  </si>
  <si>
    <t>6.2 - OUTRAS TARIFAS</t>
  </si>
  <si>
    <t>SUB TOTAL 5</t>
  </si>
  <si>
    <t>SUB TOTAL 6</t>
  </si>
  <si>
    <t>1 - INFRAESTRUTURA</t>
  </si>
  <si>
    <t>2.2 - SERVIÇOS PARA REFORMA (DA SEDE)</t>
  </si>
  <si>
    <t>2.3 - SERVIÇOS PARA MANUTENÇÃO (DA SEDE)</t>
  </si>
  <si>
    <t>3.1 - MATERIAL PARA REFORMA (DA SEDE)</t>
  </si>
  <si>
    <t>3.2 - MATERIAL PARA MANUTENÇAO DA SEDE</t>
  </si>
  <si>
    <t>3.3 - MATERIAL DE MANUTENÇAO DE EQUIPAMENTOS</t>
  </si>
  <si>
    <t>3.4. MATERIAL DE ESCRITORIO</t>
  </si>
  <si>
    <t>3.5 - MATERIAL DE LIMPEZA</t>
  </si>
  <si>
    <t>3.6 - MATERIAIS EVENTUAIS (PARA MANIFESTAÇÕES)</t>
  </si>
  <si>
    <t>1.1 - DESPESAS COM INTERNET - Google Workspace (uso de nuvem, email Morena, reuniões virtuais)</t>
  </si>
  <si>
    <t>2.4 - SERVIÇOS DE MANUTENÇÃO DE EQUIPAMENTOS</t>
  </si>
  <si>
    <t>2.5 - SERVIÇOS DE PORTADOR</t>
  </si>
  <si>
    <t>2.6 - DESPESAS CARTORIAIS</t>
  </si>
  <si>
    <t>2.9 - CORREIOS</t>
  </si>
  <si>
    <t>2.10 - FRETES/OUTROS TRANSPORTES</t>
  </si>
  <si>
    <t>A - SERVIÇOS PARA REFORMA DA SEDE</t>
  </si>
  <si>
    <t>B  - SERVIÇOS PARA MANUT. SEDE</t>
  </si>
  <si>
    <t>C - SERVIÇOS PARA CAMPANHAS</t>
  </si>
  <si>
    <t>A - MATERIAL PARA REFORMA (DA SEDE)</t>
  </si>
  <si>
    <t xml:space="preserve"> B - MATERIAIS PARA MANUTENÇÃO DA SEDE </t>
  </si>
  <si>
    <t xml:space="preserve"> C - MATERIAIS PARA MANIFESTAÇÕES</t>
  </si>
  <si>
    <t>2.7 - SERVIÇOS EVENTUAIS (PARA MANIFESTAÇÕES )</t>
  </si>
  <si>
    <t>2.8 - LOCAÇÃO DE EQUIPAMENTOS (PARA MANIFESTAÇÕES)</t>
  </si>
  <si>
    <t>1º PERÍODO</t>
  </si>
  <si>
    <t>2º PERÍODO</t>
  </si>
  <si>
    <t>3º PERÍODO</t>
  </si>
  <si>
    <t>4º PERÍODO</t>
  </si>
  <si>
    <t>5 - OUTRAS RECEITAS</t>
  </si>
  <si>
    <t>CONTA ITAÚ - ENTRADAS</t>
  </si>
  <si>
    <t>CONTA ITAÚ -  SAÍDAS</t>
  </si>
  <si>
    <t>SALDO BANCÁRIO EM 31/01/23</t>
  </si>
  <si>
    <t>4 - RENDIMENTOS FINANCEIROS</t>
  </si>
  <si>
    <t>7.1 - CAIXINHA PARA TROCO NA SEDE MORENA</t>
  </si>
  <si>
    <t>1 - INFRAESTRUTURA - SEDE MORENA</t>
  </si>
  <si>
    <t>5.1 - VENDA DE PRODUTOS/OUTRAS</t>
  </si>
  <si>
    <t>5 - DESPESAS BANCÁRIAS</t>
  </si>
  <si>
    <t>SUB-TOTAL 5</t>
  </si>
  <si>
    <t>1.1 -  TRIMESTRALIDADE - CONTA PJ (TRANSF. BANCÁRIAS)</t>
  </si>
  <si>
    <t>1.3 - TRIMESTRALIDADE VIA PAGSEGURO</t>
  </si>
  <si>
    <t>5.1 - VENDA DE PRODUTOS</t>
  </si>
  <si>
    <t>DOAÇÕES - CAMPANHAS DURANTE O PERÍODO:</t>
  </si>
  <si>
    <t>AÇÕES:</t>
  </si>
  <si>
    <t>ATIVIDADES/MELHORIAS ASSOCIAÇÃO:</t>
  </si>
  <si>
    <t>Abaixo , segue algumas informações colhidas a partir da movimentações financeiras, retiradas dos extratos comentados, caso ajude:</t>
  </si>
  <si>
    <t>TOTAL ENTRADAS NO PERÍODO</t>
  </si>
  <si>
    <t>RECEITA - % do total de receita por tipo de entrada</t>
  </si>
  <si>
    <t>DESPESAS - % do total de despesa por tipo de saída</t>
  </si>
  <si>
    <t>5 - OUTRAS RECEITAS /VENDA PRODUTOS</t>
  </si>
  <si>
    <r>
      <rPr>
        <sz val="14"/>
        <color rgb="FF000000"/>
        <rFont val="Calibri"/>
        <family val="2"/>
      </rPr>
      <t>Como sugestão seria interessante fazer um texto a ser</t>
    </r>
    <r>
      <rPr>
        <sz val="14"/>
        <color indexed="8"/>
        <rFont val="Calibri"/>
        <family val="2"/>
      </rPr>
      <t xml:space="preserve"> inserido junto com o Demonstrativo Financeiro, com as atividades desenvolvidas durante o período, como base para entendimento dos números. </t>
    </r>
  </si>
  <si>
    <t>DEMONSTRATIVO FINANCEIRO - GESTÃO FEV/23 A JAN/25</t>
  </si>
  <si>
    <t>FEV.23 A JUL.23</t>
  </si>
  <si>
    <t>AGO.23 A JAN.24</t>
  </si>
  <si>
    <t>FEV.24 A JUL.24</t>
  </si>
  <si>
    <t>DEMONSTRATIVO FINANCEIRO - GESTÃO FEV.20231 A JAN.2025</t>
  </si>
  <si>
    <t>5 - OUTROS</t>
  </si>
  <si>
    <t xml:space="preserve">5.1 - DOAÇÃO </t>
  </si>
  <si>
    <t>SALDO EM 31/01/2023</t>
  </si>
  <si>
    <t>SALDO  COM APLICAÇÕES (ultimo dia do mês)</t>
  </si>
  <si>
    <t>RENDIMENTOS APLICAÇÕES</t>
  </si>
  <si>
    <t xml:space="preserve">TOTAL RECEITAS </t>
  </si>
  <si>
    <t xml:space="preserve">TOTAL DESPESAS </t>
  </si>
  <si>
    <t>FEV/23 A JUL/23</t>
  </si>
  <si>
    <t>AGO/23 A JAN/24</t>
  </si>
  <si>
    <t>FEV/24 A JUL/24</t>
  </si>
  <si>
    <t>SALDO BANCÁRIO</t>
  </si>
  <si>
    <t>DOAÇÃO PARA PROJETO HELY</t>
  </si>
  <si>
    <t>CAMPANHA CONTRA O FECHAMENTO DA AGÊNCIA ITaÚ</t>
  </si>
  <si>
    <t>MANUT. DO TELHADO DA SEDE</t>
  </si>
  <si>
    <t>FORRÓ DA VITÓRIA</t>
  </si>
  <si>
    <t>6 - ESTORNOS / FUNDO DE CAIXA</t>
  </si>
  <si>
    <t>6.1 - DEVOLUÇÃO VERBAS RETIRADAS PARA TROCO (VENDA DE PRODUTOS)</t>
  </si>
  <si>
    <t>6.2 - ESTORNOS DE VERBA EM GERAL</t>
  </si>
  <si>
    <t>4.1 - COMPRA DE EQUIPAMENTOS/ MOBILIARIO</t>
  </si>
  <si>
    <t>6 - ESTORNOS E FUNDO DE CAIXA</t>
  </si>
  <si>
    <t>7 - ESTORNOS/ FUNDO DE CAIXA</t>
  </si>
  <si>
    <t>7.2 - ESTORNOS</t>
  </si>
  <si>
    <t>7 - ESTORNOS E FUNDO DE CAIXA</t>
  </si>
  <si>
    <t>TOTAL RECEITAS SEM ESTORNOS</t>
  </si>
  <si>
    <t>SUB-TOTAL 6</t>
  </si>
  <si>
    <t>VALOR SEM ESTORNOS</t>
  </si>
  <si>
    <t>TOTAL RECEITAS EFETUADAS NO PERÍODO</t>
  </si>
  <si>
    <t>TOTAL DESPESAS EFETUADAS NO PERÍODO</t>
  </si>
  <si>
    <t>6 - OUTROS /DOAÇÕES</t>
  </si>
  <si>
    <t>TOTAIS</t>
  </si>
  <si>
    <t>31.07.23</t>
  </si>
  <si>
    <t>Obs. Os valores totais de receitas e despesas nessa planilha contém estornos de entradas e saídas.</t>
  </si>
  <si>
    <t>AGO.24 A DEZ.24</t>
  </si>
  <si>
    <t>TOTAL DESPESAS SEM ESTORNOS EM GERAL</t>
  </si>
  <si>
    <t>AGO/24 ADEZ/24</t>
  </si>
  <si>
    <t>Periodo de FEV.23 a JAN.24</t>
  </si>
  <si>
    <t>DEMONSTRATIVO FINANCEIRO SINTÉTICO - GESTÃO FEV/2023 A DEZ/24</t>
  </si>
  <si>
    <t>OBS. Os valores totais dessa planilha correspondem às entradas e saidas da conta bancária no período de fevereiro/2023 a janeiro 2024.</t>
  </si>
  <si>
    <t>GESTÃO FEV.23 A DEZ.24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</si>
</sst>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"/>
  </numFmts>
  <fonts count="44" x14ac:knownFonts="1">
    <font>
      <sz val="11"/>
      <color indexed="8"/>
      <name val="Calibri"/>
    </font>
    <font>
      <sz val="12"/>
      <color indexed="8"/>
      <name val="Calibr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3"/>
      <color indexed="8"/>
      <name val="Calibri"/>
      <family val="2"/>
    </font>
    <font>
      <sz val="14"/>
      <color indexed="8"/>
      <name val="Calibri"/>
      <family val="2"/>
    </font>
    <font>
      <b/>
      <sz val="14"/>
      <color rgb="FF0000D4"/>
      <name val="Calibri"/>
      <family val="2"/>
    </font>
    <font>
      <sz val="14"/>
      <color rgb="FFDD0806"/>
      <name val="Calibri"/>
      <family val="2"/>
    </font>
    <font>
      <b/>
      <sz val="14"/>
      <color rgb="FFDD0806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2"/>
      <color rgb="FF0000D4"/>
      <name val="Calibri"/>
      <family val="2"/>
    </font>
    <font>
      <sz val="13"/>
      <color indexed="8"/>
      <name val="Calibri"/>
      <family val="2"/>
    </font>
    <font>
      <sz val="8"/>
      <name val="Verdana"/>
      <family val="2"/>
    </font>
    <font>
      <sz val="12"/>
      <color rgb="FF000000"/>
      <name val="Calibri"/>
      <family val="2"/>
    </font>
    <font>
      <b/>
      <sz val="12"/>
      <color indexed="56"/>
      <name val="Calibri"/>
      <family val="2"/>
    </font>
    <font>
      <b/>
      <sz val="12"/>
      <color rgb="FF000000"/>
      <name val="Calibri"/>
      <family val="2"/>
    </font>
    <font>
      <b/>
      <sz val="14"/>
      <color rgb="FFC00000"/>
      <name val="Calibri"/>
      <family val="2"/>
    </font>
    <font>
      <sz val="12"/>
      <color rgb="FFC00000"/>
      <name val="Calibri"/>
      <family val="2"/>
    </font>
    <font>
      <sz val="11"/>
      <color rgb="FFC00000"/>
      <name val="Calibri"/>
      <family val="2"/>
    </font>
    <font>
      <sz val="14"/>
      <color rgb="FF0000D4"/>
      <name val="Calibri"/>
      <family val="2"/>
    </font>
    <font>
      <sz val="14"/>
      <color rgb="FFC00000"/>
      <name val="Calibri"/>
      <family val="2"/>
    </font>
    <font>
      <b/>
      <sz val="13"/>
      <color indexed="56"/>
      <name val="Calibri"/>
      <family val="2"/>
    </font>
    <font>
      <b/>
      <sz val="13"/>
      <color rgb="FF0000D4"/>
      <name val="Calibri"/>
      <family val="2"/>
    </font>
    <font>
      <sz val="12"/>
      <name val="Calibri"/>
      <family val="2"/>
    </font>
    <font>
      <sz val="14"/>
      <color theme="1"/>
      <name val="Calibri"/>
      <family val="2"/>
    </font>
    <font>
      <b/>
      <sz val="11"/>
      <color indexed="8"/>
      <name val="Calibri"/>
      <family val="2"/>
    </font>
    <font>
      <b/>
      <sz val="14"/>
      <color rgb="FF0070C0"/>
      <name val="Calibri"/>
      <family val="2"/>
    </font>
    <font>
      <sz val="11"/>
      <color rgb="FF0070C0"/>
      <name val="Calibri"/>
      <family val="2"/>
    </font>
    <font>
      <b/>
      <sz val="12"/>
      <color theme="1"/>
      <name val="Calibri"/>
      <family val="2"/>
    </font>
    <font>
      <b/>
      <sz val="12"/>
      <color rgb="FF0000D4"/>
      <name val="Calibri"/>
      <family val="2"/>
    </font>
    <font>
      <b/>
      <sz val="12"/>
      <color rgb="FFC00000"/>
      <name val="Calibri"/>
      <family val="2"/>
    </font>
    <font>
      <b/>
      <sz val="14"/>
      <color indexed="56"/>
      <name val="Calibri"/>
      <family val="2"/>
    </font>
    <font>
      <sz val="12"/>
      <color theme="1"/>
      <name val="Calibri"/>
      <family val="2"/>
    </font>
    <font>
      <b/>
      <sz val="13"/>
      <color indexed="8"/>
      <name val="Calibri"/>
      <family val="2"/>
    </font>
    <font>
      <sz val="13"/>
      <color rgb="FF0000D4"/>
      <name val="Calibri"/>
      <family val="2"/>
    </font>
    <font>
      <b/>
      <sz val="13"/>
      <color rgb="FFC00000"/>
      <name val="Calibri"/>
      <family val="2"/>
    </font>
    <font>
      <sz val="13"/>
      <color theme="1"/>
      <name val="Calibri"/>
      <family val="2"/>
    </font>
    <font>
      <sz val="14"/>
      <color rgb="FF000000"/>
      <name val="Calibri"/>
      <family val="2"/>
    </font>
    <font>
      <sz val="8"/>
      <name val="Calibri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32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theme="0" tint="-4.9989318521683403E-2"/>
        <bgColor rgb="FFC0C0C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9" tint="0.79998168889431442"/>
        <bgColor rgb="FFFFCC99"/>
      </patternFill>
    </fill>
    <fill>
      <patternFill patternType="solid">
        <fgColor theme="9" tint="0.59999389629810485"/>
        <bgColor rgb="FFFFCC00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8" tint="0.79998168889431442"/>
        <bgColor rgb="FFFFCC9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FFCC99"/>
      </patternFill>
    </fill>
    <fill>
      <patternFill patternType="solid">
        <fgColor theme="0" tint="-0.14999847407452621"/>
        <bgColor rgb="FFFFCC9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rgb="FFC0C0C0"/>
      </patternFill>
    </fill>
    <fill>
      <patternFill patternType="solid">
        <fgColor theme="8" tint="0.39997558519241921"/>
        <bgColor rgb="FF99CCFF"/>
      </patternFill>
    </fill>
    <fill>
      <patternFill patternType="solid">
        <fgColor theme="5" tint="0.79998168889431442"/>
        <bgColor rgb="FFFFCC9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FFCC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rgb="FFC0C0C0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rgb="FFC0C0C0"/>
      </patternFill>
    </fill>
    <fill>
      <patternFill patternType="solid">
        <fgColor rgb="FF00B0F0"/>
        <bgColor indexed="64"/>
      </patternFill>
    </fill>
  </fills>
  <borders count="6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/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indexed="64"/>
      </left>
      <right style="hair">
        <color rgb="FF000000"/>
      </right>
      <top style="thin">
        <color indexed="64"/>
      </top>
      <bottom/>
      <diagonal/>
    </border>
    <border>
      <left style="hair">
        <color rgb="FF000000"/>
      </left>
      <right style="hair">
        <color rgb="FF000000"/>
      </right>
      <top style="thin">
        <color indexed="64"/>
      </top>
      <bottom/>
      <diagonal/>
    </border>
    <border>
      <left style="hair">
        <color rgb="FF000000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3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3" fontId="1" fillId="2" borderId="2" xfId="0" applyNumberFormat="1" applyFont="1" applyFill="1" applyBorder="1"/>
    <xf numFmtId="3" fontId="1" fillId="2" borderId="3" xfId="0" applyNumberFormat="1" applyFont="1" applyFill="1" applyBorder="1"/>
    <xf numFmtId="0" fontId="3" fillId="0" borderId="0" xfId="0" applyFont="1"/>
    <xf numFmtId="0" fontId="3" fillId="0" borderId="4" xfId="0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4" fillId="0" borderId="0" xfId="0" applyFont="1"/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/>
    </xf>
    <xf numFmtId="0" fontId="2" fillId="0" borderId="0" xfId="0" applyFont="1"/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3" fontId="3" fillId="0" borderId="0" xfId="0" applyNumberFormat="1" applyFont="1"/>
    <xf numFmtId="0" fontId="3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1" fillId="0" borderId="0" xfId="0" applyFont="1"/>
    <xf numFmtId="3" fontId="1" fillId="0" borderId="0" xfId="0" applyNumberFormat="1" applyFont="1"/>
    <xf numFmtId="0" fontId="12" fillId="0" borderId="0" xfId="0" applyFont="1"/>
    <xf numFmtId="3" fontId="12" fillId="0" borderId="0" xfId="0" applyNumberFormat="1" applyFont="1"/>
    <xf numFmtId="3" fontId="11" fillId="0" borderId="0" xfId="0" applyNumberFormat="1" applyFont="1"/>
    <xf numFmtId="0" fontId="1" fillId="0" borderId="0" xfId="0" applyFont="1"/>
    <xf numFmtId="0" fontId="9" fillId="0" borderId="5" xfId="0" applyFont="1" applyBorder="1" applyAlignment="1">
      <alignment horizontal="left" vertical="center"/>
    </xf>
    <xf numFmtId="3" fontId="1" fillId="0" borderId="0" xfId="0" applyNumberFormat="1" applyFont="1" applyAlignment="1">
      <alignment horizontal="right"/>
    </xf>
    <xf numFmtId="0" fontId="9" fillId="0" borderId="0" xfId="0" applyFont="1"/>
    <xf numFmtId="3" fontId="9" fillId="0" borderId="0" xfId="0" applyNumberFormat="1" applyFont="1"/>
    <xf numFmtId="0" fontId="9" fillId="5" borderId="11" xfId="0" applyFont="1" applyFill="1" applyBorder="1" applyAlignment="1">
      <alignment horizontal="left" vertical="center"/>
    </xf>
    <xf numFmtId="3" fontId="1" fillId="4" borderId="5" xfId="0" applyNumberFormat="1" applyFont="1" applyFill="1" applyBorder="1"/>
    <xf numFmtId="0" fontId="9" fillId="4" borderId="5" xfId="0" applyFont="1" applyFill="1" applyBorder="1"/>
    <xf numFmtId="4" fontId="1" fillId="0" borderId="0" xfId="0" applyNumberFormat="1" applyFont="1"/>
    <xf numFmtId="0" fontId="5" fillId="0" borderId="0" xfId="0" applyFont="1"/>
    <xf numFmtId="0" fontId="14" fillId="0" borderId="0" xfId="0" applyFont="1"/>
    <xf numFmtId="0" fontId="10" fillId="0" borderId="0" xfId="0" applyFont="1"/>
    <xf numFmtId="3" fontId="5" fillId="0" borderId="0" xfId="0" applyNumberFormat="1" applyFont="1"/>
    <xf numFmtId="3" fontId="5" fillId="2" borderId="5" xfId="0" applyNumberFormat="1" applyFont="1" applyFill="1" applyBorder="1"/>
    <xf numFmtId="0" fontId="10" fillId="0" borderId="0" xfId="0" applyFont="1" applyAlignment="1">
      <alignment horizontal="left" vertical="center"/>
    </xf>
    <xf numFmtId="4" fontId="9" fillId="0" borderId="0" xfId="0" applyNumberFormat="1" applyFont="1"/>
    <xf numFmtId="0" fontId="16" fillId="0" borderId="9" xfId="0" applyFont="1" applyBorder="1" applyAlignment="1">
      <alignment wrapText="1"/>
    </xf>
    <xf numFmtId="0" fontId="16" fillId="0" borderId="8" xfId="0" applyFont="1" applyBorder="1"/>
    <xf numFmtId="0" fontId="16" fillId="0" borderId="12" xfId="0" applyFont="1" applyBorder="1"/>
    <xf numFmtId="3" fontId="9" fillId="7" borderId="5" xfId="0" applyNumberFormat="1" applyFont="1" applyFill="1" applyBorder="1" applyAlignment="1">
      <alignment horizontal="center"/>
    </xf>
    <xf numFmtId="4" fontId="9" fillId="5" borderId="11" xfId="0" applyNumberFormat="1" applyFont="1" applyFill="1" applyBorder="1"/>
    <xf numFmtId="4" fontId="9" fillId="0" borderId="10" xfId="0" applyNumberFormat="1" applyFont="1" applyBorder="1"/>
    <xf numFmtId="4" fontId="9" fillId="4" borderId="5" xfId="0" applyNumberFormat="1" applyFont="1" applyFill="1" applyBorder="1"/>
    <xf numFmtId="0" fontId="9" fillId="10" borderId="11" xfId="0" applyFont="1" applyFill="1" applyBorder="1" applyAlignment="1">
      <alignment horizontal="left" vertical="center"/>
    </xf>
    <xf numFmtId="0" fontId="9" fillId="12" borderId="18" xfId="0" applyFont="1" applyFill="1" applyBorder="1" applyAlignment="1">
      <alignment horizontal="left" vertical="center"/>
    </xf>
    <xf numFmtId="3" fontId="1" fillId="12" borderId="18" xfId="0" applyNumberFormat="1" applyFont="1" applyFill="1" applyBorder="1"/>
    <xf numFmtId="3" fontId="13" fillId="12" borderId="18" xfId="0" applyNumberFormat="1" applyFont="1" applyFill="1" applyBorder="1"/>
    <xf numFmtId="3" fontId="9" fillId="12" borderId="17" xfId="0" applyNumberFormat="1" applyFont="1" applyFill="1" applyBorder="1"/>
    <xf numFmtId="4" fontId="9" fillId="6" borderId="11" xfId="0" applyNumberFormat="1" applyFont="1" applyFill="1" applyBorder="1"/>
    <xf numFmtId="4" fontId="9" fillId="6" borderId="15" xfId="0" applyNumberFormat="1" applyFont="1" applyFill="1" applyBorder="1"/>
    <xf numFmtId="4" fontId="13" fillId="12" borderId="18" xfId="0" applyNumberFormat="1" applyFont="1" applyFill="1" applyBorder="1"/>
    <xf numFmtId="4" fontId="9" fillId="12" borderId="17" xfId="0" applyNumberFormat="1" applyFont="1" applyFill="1" applyBorder="1"/>
    <xf numFmtId="3" fontId="1" fillId="11" borderId="18" xfId="0" applyNumberFormat="1" applyFont="1" applyFill="1" applyBorder="1"/>
    <xf numFmtId="3" fontId="1" fillId="11" borderId="17" xfId="0" applyNumberFormat="1" applyFont="1" applyFill="1" applyBorder="1"/>
    <xf numFmtId="0" fontId="17" fillId="2" borderId="1" xfId="0" applyFont="1" applyFill="1" applyBorder="1" applyAlignment="1">
      <alignment horizontal="left"/>
    </xf>
    <xf numFmtId="3" fontId="9" fillId="9" borderId="5" xfId="0" applyNumberFormat="1" applyFont="1" applyFill="1" applyBorder="1"/>
    <xf numFmtId="164" fontId="16" fillId="0" borderId="8" xfId="0" applyNumberFormat="1" applyFont="1" applyBorder="1" applyAlignment="1">
      <alignment horizontal="left" vertical="center"/>
    </xf>
    <xf numFmtId="0" fontId="9" fillId="6" borderId="13" xfId="0" applyFont="1" applyFill="1" applyBorder="1" applyAlignment="1">
      <alignment horizontal="left" vertical="center"/>
    </xf>
    <xf numFmtId="4" fontId="1" fillId="12" borderId="18" xfId="0" applyNumberFormat="1" applyFont="1" applyFill="1" applyBorder="1"/>
    <xf numFmtId="164" fontId="18" fillId="11" borderId="18" xfId="0" quotePrefix="1" applyNumberFormat="1" applyFont="1" applyFill="1" applyBorder="1" applyAlignment="1">
      <alignment horizontal="left" vertical="center"/>
    </xf>
    <xf numFmtId="4" fontId="9" fillId="10" borderId="11" xfId="0" applyNumberFormat="1" applyFont="1" applyFill="1" applyBorder="1"/>
    <xf numFmtId="4" fontId="9" fillId="10" borderId="14" xfId="0" applyNumberFormat="1" applyFont="1" applyFill="1" applyBorder="1"/>
    <xf numFmtId="4" fontId="9" fillId="10" borderId="15" xfId="0" applyNumberFormat="1" applyFont="1" applyFill="1" applyBorder="1"/>
    <xf numFmtId="0" fontId="2" fillId="8" borderId="7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4" fontId="19" fillId="4" borderId="5" xfId="0" applyNumberFormat="1" applyFont="1" applyFill="1" applyBorder="1"/>
    <xf numFmtId="3" fontId="9" fillId="13" borderId="5" xfId="0" applyNumberFormat="1" applyFont="1" applyFill="1" applyBorder="1" applyAlignment="1">
      <alignment horizontal="center"/>
    </xf>
    <xf numFmtId="3" fontId="9" fillId="14" borderId="5" xfId="0" applyNumberFormat="1" applyFont="1" applyFill="1" applyBorder="1" applyAlignment="1">
      <alignment horizontal="center"/>
    </xf>
    <xf numFmtId="4" fontId="13" fillId="0" borderId="9" xfId="0" applyNumberFormat="1" applyFont="1" applyBorder="1"/>
    <xf numFmtId="4" fontId="20" fillId="0" borderId="9" xfId="0" applyNumberFormat="1" applyFont="1" applyBorder="1"/>
    <xf numFmtId="0" fontId="21" fillId="0" borderId="0" xfId="0" applyFont="1"/>
    <xf numFmtId="4" fontId="22" fillId="0" borderId="5" xfId="0" applyNumberFormat="1" applyFont="1" applyBorder="1" applyAlignment="1">
      <alignment horizontal="right" vertical="center"/>
    </xf>
    <xf numFmtId="4" fontId="6" fillId="0" borderId="5" xfId="0" applyNumberFormat="1" applyFont="1" applyBorder="1"/>
    <xf numFmtId="4" fontId="6" fillId="3" borderId="5" xfId="0" applyNumberFormat="1" applyFont="1" applyFill="1" applyBorder="1"/>
    <xf numFmtId="4" fontId="23" fillId="0" borderId="5" xfId="0" applyNumberFormat="1" applyFont="1" applyBorder="1"/>
    <xf numFmtId="4" fontId="19" fillId="0" borderId="5" xfId="0" applyNumberFormat="1" applyFont="1" applyBorder="1"/>
    <xf numFmtId="4" fontId="5" fillId="0" borderId="0" xfId="0" applyNumberFormat="1" applyFont="1"/>
    <xf numFmtId="3" fontId="2" fillId="15" borderId="5" xfId="0" applyNumberFormat="1" applyFont="1" applyFill="1" applyBorder="1" applyAlignment="1">
      <alignment horizontal="center"/>
    </xf>
    <xf numFmtId="0" fontId="19" fillId="4" borderId="5" xfId="0" applyFont="1" applyFill="1" applyBorder="1" applyAlignment="1">
      <alignment horizontal="left" vertical="center"/>
    </xf>
    <xf numFmtId="164" fontId="3" fillId="0" borderId="5" xfId="0" applyNumberFormat="1" applyFont="1" applyBorder="1" applyAlignment="1">
      <alignment horizontal="left" vertical="center"/>
    </xf>
    <xf numFmtId="164" fontId="11" fillId="0" borderId="12" xfId="0" applyNumberFormat="1" applyFont="1" applyBorder="1" applyAlignment="1">
      <alignment horizontal="left" vertical="center"/>
    </xf>
    <xf numFmtId="164" fontId="11" fillId="0" borderId="8" xfId="0" applyNumberFormat="1" applyFont="1" applyBorder="1" applyAlignment="1">
      <alignment horizontal="left" vertical="center"/>
    </xf>
    <xf numFmtId="0" fontId="2" fillId="9" borderId="5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left" vertical="center"/>
    </xf>
    <xf numFmtId="3" fontId="2" fillId="8" borderId="16" xfId="0" applyNumberFormat="1" applyFont="1" applyFill="1" applyBorder="1" applyAlignment="1">
      <alignment horizontal="center"/>
    </xf>
    <xf numFmtId="3" fontId="2" fillId="9" borderId="5" xfId="0" applyNumberFormat="1" applyFont="1" applyFill="1" applyBorder="1"/>
    <xf numFmtId="3" fontId="2" fillId="0" borderId="5" xfId="0" applyNumberFormat="1" applyFont="1" applyBorder="1" applyAlignment="1">
      <alignment horizontal="left" vertical="center"/>
    </xf>
    <xf numFmtId="164" fontId="2" fillId="0" borderId="5" xfId="0" applyNumberFormat="1" applyFont="1" applyBorder="1" applyAlignment="1">
      <alignment horizontal="left" vertical="center"/>
    </xf>
    <xf numFmtId="164" fontId="27" fillId="0" borderId="5" xfId="0" applyNumberFormat="1" applyFont="1" applyBorder="1" applyAlignment="1">
      <alignment horizontal="left" vertical="center"/>
    </xf>
    <xf numFmtId="164" fontId="1" fillId="0" borderId="8" xfId="0" applyNumberFormat="1" applyFont="1" applyBorder="1" applyAlignment="1">
      <alignment horizontal="left" vertical="center"/>
    </xf>
    <xf numFmtId="164" fontId="26" fillId="0" borderId="8" xfId="0" applyNumberFormat="1" applyFont="1" applyBorder="1" applyAlignment="1">
      <alignment horizontal="left" vertical="center"/>
    </xf>
    <xf numFmtId="164" fontId="26" fillId="0" borderId="21" xfId="0" applyNumberFormat="1" applyFont="1" applyBorder="1" applyAlignment="1">
      <alignment horizontal="left" vertical="center"/>
    </xf>
    <xf numFmtId="3" fontId="9" fillId="13" borderId="20" xfId="0" applyNumberFormat="1" applyFont="1" applyFill="1" applyBorder="1" applyAlignment="1">
      <alignment horizontal="center"/>
    </xf>
    <xf numFmtId="0" fontId="9" fillId="10" borderId="25" xfId="0" applyFont="1" applyFill="1" applyBorder="1" applyAlignment="1">
      <alignment horizontal="left" vertical="center"/>
    </xf>
    <xf numFmtId="164" fontId="16" fillId="0" borderId="26" xfId="0" applyNumberFormat="1" applyFont="1" applyBorder="1" applyAlignment="1">
      <alignment horizontal="left" vertical="center"/>
    </xf>
    <xf numFmtId="3" fontId="2" fillId="8" borderId="0" xfId="0" applyNumberFormat="1" applyFont="1" applyFill="1" applyAlignment="1">
      <alignment horizontal="center"/>
    </xf>
    <xf numFmtId="3" fontId="9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4" fontId="3" fillId="0" borderId="28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2" fillId="8" borderId="28" xfId="0" applyFont="1" applyFill="1" applyBorder="1" applyAlignment="1">
      <alignment vertical="center"/>
    </xf>
    <xf numFmtId="0" fontId="29" fillId="8" borderId="28" xfId="0" applyFont="1" applyFill="1" applyBorder="1" applyAlignment="1">
      <alignment vertical="center"/>
    </xf>
    <xf numFmtId="0" fontId="19" fillId="8" borderId="28" xfId="0" applyFont="1" applyFill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7" borderId="28" xfId="0" applyFont="1" applyFill="1" applyBorder="1"/>
    <xf numFmtId="0" fontId="2" fillId="7" borderId="28" xfId="0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24" fillId="18" borderId="4" xfId="0" applyFont="1" applyFill="1" applyBorder="1" applyAlignment="1">
      <alignment horizontal="left"/>
    </xf>
    <xf numFmtId="3" fontId="9" fillId="16" borderId="20" xfId="0" applyNumberFormat="1" applyFont="1" applyFill="1" applyBorder="1" applyAlignment="1">
      <alignment horizontal="center"/>
    </xf>
    <xf numFmtId="3" fontId="1" fillId="19" borderId="28" xfId="0" applyNumberFormat="1" applyFont="1" applyFill="1" applyBorder="1"/>
    <xf numFmtId="4" fontId="0" fillId="0" borderId="0" xfId="0" applyNumberFormat="1"/>
    <xf numFmtId="0" fontId="9" fillId="0" borderId="31" xfId="0" applyFont="1" applyBorder="1" applyAlignment="1">
      <alignment horizontal="left" vertical="center"/>
    </xf>
    <xf numFmtId="164" fontId="16" fillId="0" borderId="33" xfId="0" applyNumberFormat="1" applyFont="1" applyBorder="1" applyAlignment="1">
      <alignment horizontal="left" vertical="center"/>
    </xf>
    <xf numFmtId="4" fontId="9" fillId="0" borderId="30" xfId="0" applyNumberFormat="1" applyFont="1" applyBorder="1"/>
    <xf numFmtId="164" fontId="16" fillId="0" borderId="35" xfId="0" applyNumberFormat="1" applyFont="1" applyBorder="1" applyAlignment="1">
      <alignment horizontal="left" vertical="center"/>
    </xf>
    <xf numFmtId="0" fontId="16" fillId="0" borderId="33" xfId="0" applyFont="1" applyBorder="1" applyAlignment="1">
      <alignment wrapText="1"/>
    </xf>
    <xf numFmtId="0" fontId="16" fillId="0" borderId="33" xfId="0" applyFont="1" applyBorder="1"/>
    <xf numFmtId="0" fontId="16" fillId="0" borderId="43" xfId="0" applyFont="1" applyBorder="1"/>
    <xf numFmtId="3" fontId="1" fillId="20" borderId="41" xfId="0" applyNumberFormat="1" applyFont="1" applyFill="1" applyBorder="1"/>
    <xf numFmtId="3" fontId="9" fillId="20" borderId="42" xfId="0" applyNumberFormat="1" applyFont="1" applyFill="1" applyBorder="1"/>
    <xf numFmtId="164" fontId="16" fillId="18" borderId="33" xfId="0" applyNumberFormat="1" applyFont="1" applyFill="1" applyBorder="1" applyAlignment="1">
      <alignment horizontal="left" vertical="center"/>
    </xf>
    <xf numFmtId="4" fontId="9" fillId="18" borderId="30" xfId="0" applyNumberFormat="1" applyFont="1" applyFill="1" applyBorder="1"/>
    <xf numFmtId="3" fontId="13" fillId="0" borderId="41" xfId="0" applyNumberFormat="1" applyFont="1" applyBorder="1"/>
    <xf numFmtId="3" fontId="9" fillId="0" borderId="42" xfId="0" applyNumberFormat="1" applyFont="1" applyBorder="1"/>
    <xf numFmtId="4" fontId="9" fillId="0" borderId="42" xfId="0" applyNumberFormat="1" applyFont="1" applyBorder="1"/>
    <xf numFmtId="3" fontId="9" fillId="0" borderId="45" xfId="0" applyNumberFormat="1" applyFont="1" applyBorder="1"/>
    <xf numFmtId="3" fontId="20" fillId="0" borderId="39" xfId="0" applyNumberFormat="1" applyFont="1" applyBorder="1"/>
    <xf numFmtId="3" fontId="1" fillId="0" borderId="18" xfId="0" applyNumberFormat="1" applyFont="1" applyBorder="1"/>
    <xf numFmtId="3" fontId="9" fillId="8" borderId="23" xfId="0" applyNumberFormat="1" applyFont="1" applyFill="1" applyBorder="1" applyAlignment="1">
      <alignment horizontal="center"/>
    </xf>
    <xf numFmtId="3" fontId="9" fillId="9" borderId="24" xfId="0" applyNumberFormat="1" applyFont="1" applyFill="1" applyBorder="1"/>
    <xf numFmtId="3" fontId="20" fillId="0" borderId="45" xfId="0" applyNumberFormat="1" applyFont="1" applyBorder="1"/>
    <xf numFmtId="0" fontId="31" fillId="20" borderId="40" xfId="0" applyFont="1" applyFill="1" applyBorder="1" applyAlignment="1">
      <alignment horizontal="left" vertical="center"/>
    </xf>
    <xf numFmtId="0" fontId="31" fillId="0" borderId="40" xfId="0" applyFont="1" applyBorder="1" applyAlignment="1">
      <alignment horizontal="left" vertical="center"/>
    </xf>
    <xf numFmtId="0" fontId="31" fillId="0" borderId="44" xfId="0" applyFont="1" applyBorder="1" applyAlignment="1">
      <alignment horizontal="left" vertical="center"/>
    </xf>
    <xf numFmtId="164" fontId="31" fillId="0" borderId="44" xfId="0" quotePrefix="1" applyNumberFormat="1" applyFont="1" applyBorder="1" applyAlignment="1">
      <alignment horizontal="left" vertical="center"/>
    </xf>
    <xf numFmtId="0" fontId="9" fillId="21" borderId="36" xfId="0" applyFont="1" applyFill="1" applyBorder="1" applyAlignment="1">
      <alignment horizontal="left" vertical="center"/>
    </xf>
    <xf numFmtId="4" fontId="9" fillId="21" borderId="37" xfId="0" applyNumberFormat="1" applyFont="1" applyFill="1" applyBorder="1"/>
    <xf numFmtId="4" fontId="9" fillId="21" borderId="38" xfId="0" applyNumberFormat="1" applyFont="1" applyFill="1" applyBorder="1"/>
    <xf numFmtId="0" fontId="9" fillId="14" borderId="36" xfId="0" applyFont="1" applyFill="1" applyBorder="1" applyAlignment="1">
      <alignment horizontal="left" vertical="center"/>
    </xf>
    <xf numFmtId="4" fontId="9" fillId="14" borderId="38" xfId="0" applyNumberFormat="1" applyFont="1" applyFill="1" applyBorder="1"/>
    <xf numFmtId="0" fontId="31" fillId="22" borderId="36" xfId="0" applyFont="1" applyFill="1" applyBorder="1" applyAlignment="1">
      <alignment horizontal="left" vertical="center"/>
    </xf>
    <xf numFmtId="0" fontId="9" fillId="23" borderId="36" xfId="0" applyFont="1" applyFill="1" applyBorder="1" applyAlignment="1">
      <alignment horizontal="left" vertical="center"/>
    </xf>
    <xf numFmtId="4" fontId="9" fillId="23" borderId="37" xfId="0" applyNumberFormat="1" applyFont="1" applyFill="1" applyBorder="1"/>
    <xf numFmtId="4" fontId="9" fillId="23" borderId="38" xfId="0" applyNumberFormat="1" applyFont="1" applyFill="1" applyBorder="1"/>
    <xf numFmtId="4" fontId="9" fillId="23" borderId="11" xfId="0" applyNumberFormat="1" applyFont="1" applyFill="1" applyBorder="1"/>
    <xf numFmtId="4" fontId="9" fillId="23" borderId="29" xfId="0" applyNumberFormat="1" applyFont="1" applyFill="1" applyBorder="1"/>
    <xf numFmtId="0" fontId="34" fillId="19" borderId="28" xfId="0" applyFont="1" applyFill="1" applyBorder="1" applyAlignment="1">
      <alignment horizontal="left"/>
    </xf>
    <xf numFmtId="4" fontId="35" fillId="18" borderId="9" xfId="0" applyNumberFormat="1" applyFont="1" applyFill="1" applyBorder="1"/>
    <xf numFmtId="4" fontId="35" fillId="0" borderId="9" xfId="0" applyNumberFormat="1" applyFont="1" applyBorder="1"/>
    <xf numFmtId="4" fontId="31" fillId="14" borderId="37" xfId="0" applyNumberFormat="1" applyFont="1" applyFill="1" applyBorder="1"/>
    <xf numFmtId="4" fontId="35" fillId="0" borderId="41" xfId="0" applyNumberFormat="1" applyFont="1" applyBorder="1"/>
    <xf numFmtId="3" fontId="35" fillId="0" borderId="39" xfId="0" applyNumberFormat="1" applyFont="1" applyBorder="1"/>
    <xf numFmtId="4" fontId="35" fillId="0" borderId="27" xfId="0" applyNumberFormat="1" applyFont="1" applyBorder="1"/>
    <xf numFmtId="0" fontId="6" fillId="8" borderId="22" xfId="0" applyFont="1" applyFill="1" applyBorder="1" applyAlignment="1">
      <alignment horizontal="left" vertical="center"/>
    </xf>
    <xf numFmtId="4" fontId="32" fillId="22" borderId="37" xfId="0" applyNumberFormat="1" applyFont="1" applyFill="1" applyBorder="1"/>
    <xf numFmtId="0" fontId="28" fillId="8" borderId="28" xfId="0" applyFont="1" applyFill="1" applyBorder="1" applyAlignment="1">
      <alignment horizontal="center" vertical="center"/>
    </xf>
    <xf numFmtId="3" fontId="9" fillId="0" borderId="32" xfId="0" applyNumberFormat="1" applyFont="1" applyBorder="1" applyAlignment="1">
      <alignment horizontal="center"/>
    </xf>
    <xf numFmtId="0" fontId="25" fillId="0" borderId="22" xfId="0" applyFont="1" applyBorder="1"/>
    <xf numFmtId="3" fontId="4" fillId="0" borderId="23" xfId="0" applyNumberFormat="1" applyFont="1" applyBorder="1"/>
    <xf numFmtId="0" fontId="4" fillId="0" borderId="24" xfId="0" applyFont="1" applyBorder="1"/>
    <xf numFmtId="0" fontId="25" fillId="2" borderId="20" xfId="0" applyFont="1" applyFill="1" applyBorder="1" applyAlignment="1">
      <alignment horizontal="center"/>
    </xf>
    <xf numFmtId="3" fontId="36" fillId="0" borderId="5" xfId="0" applyNumberFormat="1" applyFont="1" applyBorder="1"/>
    <xf numFmtId="4" fontId="37" fillId="0" borderId="5" xfId="0" applyNumberFormat="1" applyFont="1" applyBorder="1" applyAlignment="1">
      <alignment horizontal="center"/>
    </xf>
    <xf numFmtId="165" fontId="37" fillId="0" borderId="5" xfId="0" applyNumberFormat="1" applyFont="1" applyBorder="1" applyAlignment="1">
      <alignment horizontal="center"/>
    </xf>
    <xf numFmtId="0" fontId="36" fillId="2" borderId="5" xfId="0" applyFont="1" applyFill="1" applyBorder="1"/>
    <xf numFmtId="4" fontId="25" fillId="2" borderId="5" xfId="0" applyNumberFormat="1" applyFont="1" applyFill="1" applyBorder="1" applyAlignment="1">
      <alignment horizontal="center"/>
    </xf>
    <xf numFmtId="3" fontId="25" fillId="2" borderId="5" xfId="0" applyNumberFormat="1" applyFont="1" applyFill="1" applyBorder="1" applyAlignment="1">
      <alignment horizontal="center"/>
    </xf>
    <xf numFmtId="3" fontId="4" fillId="0" borderId="0" xfId="0" applyNumberFormat="1" applyFont="1"/>
    <xf numFmtId="0" fontId="38" fillId="2" borderId="5" xfId="0" applyFont="1" applyFill="1" applyBorder="1"/>
    <xf numFmtId="0" fontId="38" fillId="2" borderId="5" xfId="0" applyFont="1" applyFill="1" applyBorder="1" applyAlignment="1">
      <alignment horizontal="center"/>
    </xf>
    <xf numFmtId="164" fontId="36" fillId="7" borderId="5" xfId="0" applyNumberFormat="1" applyFont="1" applyFill="1" applyBorder="1"/>
    <xf numFmtId="4" fontId="38" fillId="7" borderId="5" xfId="0" applyNumberFormat="1" applyFont="1" applyFill="1" applyBorder="1" applyAlignment="1">
      <alignment horizontal="center"/>
    </xf>
    <xf numFmtId="165" fontId="38" fillId="7" borderId="5" xfId="0" applyNumberFormat="1" applyFont="1" applyFill="1" applyBorder="1" applyAlignment="1">
      <alignment horizontal="center"/>
    </xf>
    <xf numFmtId="164" fontId="4" fillId="0" borderId="5" xfId="0" applyNumberFormat="1" applyFont="1" applyBorder="1"/>
    <xf numFmtId="4" fontId="39" fillId="0" borderId="5" xfId="0" applyNumberFormat="1" applyFont="1" applyBorder="1" applyAlignment="1">
      <alignment horizontal="center"/>
    </xf>
    <xf numFmtId="165" fontId="39" fillId="0" borderId="5" xfId="0" applyNumberFormat="1" applyFont="1" applyBorder="1" applyAlignment="1">
      <alignment horizontal="center"/>
    </xf>
    <xf numFmtId="164" fontId="4" fillId="0" borderId="7" xfId="0" applyNumberFormat="1" applyFont="1" applyBorder="1"/>
    <xf numFmtId="165" fontId="39" fillId="0" borderId="7" xfId="0" applyNumberFormat="1" applyFont="1" applyBorder="1" applyAlignment="1">
      <alignment horizontal="center"/>
    </xf>
    <xf numFmtId="164" fontId="36" fillId="7" borderId="19" xfId="0" applyNumberFormat="1" applyFont="1" applyFill="1" applyBorder="1"/>
    <xf numFmtId="165" fontId="38" fillId="7" borderId="19" xfId="0" applyNumberFormat="1" applyFont="1" applyFill="1" applyBorder="1" applyAlignment="1">
      <alignment horizontal="center"/>
    </xf>
    <xf numFmtId="164" fontId="4" fillId="0" borderId="20" xfId="0" applyNumberFormat="1" applyFont="1" applyBorder="1"/>
    <xf numFmtId="165" fontId="39" fillId="0" borderId="20" xfId="0" applyNumberFormat="1" applyFont="1" applyBorder="1" applyAlignment="1">
      <alignment horizontal="center"/>
    </xf>
    <xf numFmtId="0" fontId="36" fillId="7" borderId="5" xfId="0" applyFont="1" applyFill="1" applyBorder="1"/>
    <xf numFmtId="3" fontId="38" fillId="2" borderId="5" xfId="0" applyNumberFormat="1" applyFont="1" applyFill="1" applyBorder="1" applyAlignment="1">
      <alignment horizontal="center"/>
    </xf>
    <xf numFmtId="4" fontId="38" fillId="2" borderId="5" xfId="0" applyNumberFormat="1" applyFont="1" applyFill="1" applyBorder="1" applyAlignment="1">
      <alignment horizontal="center"/>
    </xf>
    <xf numFmtId="0" fontId="18" fillId="0" borderId="0" xfId="0" applyFont="1"/>
    <xf numFmtId="4" fontId="29" fillId="8" borderId="22" xfId="0" applyNumberFormat="1" applyFont="1" applyFill="1" applyBorder="1" applyAlignment="1">
      <alignment horizontal="center" vertical="center" wrapText="1"/>
    </xf>
    <xf numFmtId="4" fontId="19" fillId="8" borderId="22" xfId="0" applyNumberFormat="1" applyFont="1" applyFill="1" applyBorder="1" applyAlignment="1">
      <alignment horizontal="center" vertical="center" wrapText="1"/>
    </xf>
    <xf numFmtId="0" fontId="20" fillId="0" borderId="0" xfId="0" applyFont="1"/>
    <xf numFmtId="3" fontId="9" fillId="11" borderId="18" xfId="0" applyNumberFormat="1" applyFont="1" applyFill="1" applyBorder="1"/>
    <xf numFmtId="0" fontId="9" fillId="7" borderId="49" xfId="0" applyFont="1" applyFill="1" applyBorder="1"/>
    <xf numFmtId="0" fontId="9" fillId="24" borderId="49" xfId="0" applyFont="1" applyFill="1" applyBorder="1"/>
    <xf numFmtId="4" fontId="9" fillId="24" borderId="49" xfId="0" applyNumberFormat="1" applyFont="1" applyFill="1" applyBorder="1"/>
    <xf numFmtId="4" fontId="1" fillId="7" borderId="49" xfId="0" applyNumberFormat="1" applyFont="1" applyFill="1" applyBorder="1"/>
    <xf numFmtId="4" fontId="16" fillId="25" borderId="9" xfId="0" applyNumberFormat="1" applyFont="1" applyFill="1" applyBorder="1"/>
    <xf numFmtId="4" fontId="9" fillId="23" borderId="0" xfId="0" applyNumberFormat="1" applyFont="1" applyFill="1"/>
    <xf numFmtId="164" fontId="18" fillId="26" borderId="18" xfId="0" quotePrefix="1" applyNumberFormat="1" applyFont="1" applyFill="1" applyBorder="1" applyAlignment="1">
      <alignment horizontal="left" vertical="center"/>
    </xf>
    <xf numFmtId="0" fontId="19" fillId="17" borderId="46" xfId="0" applyFont="1" applyFill="1" applyBorder="1" applyAlignment="1">
      <alignment horizontal="left" vertical="center"/>
    </xf>
    <xf numFmtId="3" fontId="1" fillId="17" borderId="47" xfId="0" applyNumberFormat="1" applyFont="1" applyFill="1" applyBorder="1"/>
    <xf numFmtId="3" fontId="1" fillId="17" borderId="48" xfId="0" applyNumberFormat="1" applyFont="1" applyFill="1" applyBorder="1"/>
    <xf numFmtId="164" fontId="11" fillId="0" borderId="43" xfId="0" applyNumberFormat="1" applyFont="1" applyBorder="1" applyAlignment="1">
      <alignment horizontal="left" vertical="center"/>
    </xf>
    <xf numFmtId="164" fontId="11" fillId="0" borderId="33" xfId="0" applyNumberFormat="1" applyFont="1" applyBorder="1" applyAlignment="1">
      <alignment horizontal="left" vertical="center"/>
    </xf>
    <xf numFmtId="164" fontId="1" fillId="0" borderId="33" xfId="0" applyNumberFormat="1" applyFont="1" applyBorder="1" applyAlignment="1">
      <alignment horizontal="left" vertical="center"/>
    </xf>
    <xf numFmtId="164" fontId="26" fillId="0" borderId="33" xfId="0" applyNumberFormat="1" applyFont="1" applyBorder="1" applyAlignment="1">
      <alignment horizontal="left" vertical="center"/>
    </xf>
    <xf numFmtId="0" fontId="9" fillId="23" borderId="34" xfId="0" applyFont="1" applyFill="1" applyBorder="1" applyAlignment="1">
      <alignment horizontal="left" vertical="center"/>
    </xf>
    <xf numFmtId="164" fontId="18" fillId="0" borderId="50" xfId="0" quotePrefix="1" applyNumberFormat="1" applyFont="1" applyBorder="1" applyAlignment="1">
      <alignment horizontal="left" vertical="center"/>
    </xf>
    <xf numFmtId="3" fontId="1" fillId="0" borderId="51" xfId="0" applyNumberFormat="1" applyFont="1" applyBorder="1"/>
    <xf numFmtId="164" fontId="18" fillId="26" borderId="50" xfId="0" quotePrefix="1" applyNumberFormat="1" applyFont="1" applyFill="1" applyBorder="1" applyAlignment="1">
      <alignment horizontal="left" vertical="center"/>
    </xf>
    <xf numFmtId="0" fontId="9" fillId="23" borderId="52" xfId="0" applyFont="1" applyFill="1" applyBorder="1" applyAlignment="1">
      <alignment horizontal="left" vertical="center"/>
    </xf>
    <xf numFmtId="0" fontId="9" fillId="23" borderId="53" xfId="0" applyFont="1" applyFill="1" applyBorder="1" applyAlignment="1">
      <alignment horizontal="left" vertical="center"/>
    </xf>
    <xf numFmtId="0" fontId="31" fillId="4" borderId="54" xfId="0" applyFont="1" applyFill="1" applyBorder="1"/>
    <xf numFmtId="4" fontId="33" fillId="4" borderId="55" xfId="0" applyNumberFormat="1" applyFont="1" applyFill="1" applyBorder="1"/>
    <xf numFmtId="4" fontId="29" fillId="8" borderId="49" xfId="0" applyNumberFormat="1" applyFont="1" applyFill="1" applyBorder="1" applyAlignment="1">
      <alignment horizontal="center" vertical="center" wrapText="1"/>
    </xf>
    <xf numFmtId="0" fontId="2" fillId="7" borderId="49" xfId="0" applyFont="1" applyFill="1" applyBorder="1" applyAlignment="1">
      <alignment horizontal="center"/>
    </xf>
    <xf numFmtId="4" fontId="3" fillId="0" borderId="49" xfId="0" applyNumberFormat="1" applyFont="1" applyBorder="1" applyAlignment="1">
      <alignment horizontal="center" vertical="center"/>
    </xf>
    <xf numFmtId="4" fontId="19" fillId="8" borderId="49" xfId="0" applyNumberFormat="1" applyFont="1" applyFill="1" applyBorder="1" applyAlignment="1">
      <alignment horizontal="center" vertical="center" wrapText="1"/>
    </xf>
    <xf numFmtId="4" fontId="29" fillId="0" borderId="49" xfId="0" applyNumberFormat="1" applyFont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4" fontId="13" fillId="0" borderId="27" xfId="0" applyNumberFormat="1" applyFont="1" applyBorder="1"/>
    <xf numFmtId="164" fontId="16" fillId="0" borderId="12" xfId="0" applyNumberFormat="1" applyFont="1" applyBorder="1" applyAlignment="1">
      <alignment horizontal="left" vertical="center"/>
    </xf>
    <xf numFmtId="0" fontId="1" fillId="16" borderId="9" xfId="0" applyFont="1" applyFill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" fontId="1" fillId="0" borderId="27" xfId="0" applyNumberFormat="1" applyFont="1" applyBorder="1"/>
    <xf numFmtId="0" fontId="1" fillId="16" borderId="56" xfId="0" applyFont="1" applyFill="1" applyBorder="1" applyAlignment="1">
      <alignment horizontal="left" vertical="center"/>
    </xf>
    <xf numFmtId="0" fontId="1" fillId="16" borderId="57" xfId="0" applyFont="1" applyFill="1" applyBorder="1" applyAlignment="1">
      <alignment horizontal="left" vertical="center"/>
    </xf>
    <xf numFmtId="0" fontId="9" fillId="0" borderId="52" xfId="0" applyFont="1" applyBorder="1" applyAlignment="1">
      <alignment horizontal="left" vertical="center"/>
    </xf>
    <xf numFmtId="0" fontId="9" fillId="0" borderId="58" xfId="0" applyFont="1" applyBorder="1" applyAlignment="1">
      <alignment horizontal="left" vertical="center"/>
    </xf>
    <xf numFmtId="4" fontId="9" fillId="0" borderId="14" xfId="0" applyNumberFormat="1" applyFont="1" applyBorder="1"/>
    <xf numFmtId="4" fontId="9" fillId="0" borderId="59" xfId="0" applyNumberFormat="1" applyFont="1" applyBorder="1"/>
    <xf numFmtId="0" fontId="9" fillId="0" borderId="60" xfId="0" applyFont="1" applyBorder="1" applyAlignment="1">
      <alignment horizontal="left" vertical="center"/>
    </xf>
    <xf numFmtId="4" fontId="9" fillId="0" borderId="61" xfId="0" applyNumberFormat="1" applyFont="1" applyBorder="1"/>
    <xf numFmtId="4" fontId="9" fillId="0" borderId="62" xfId="0" applyNumberFormat="1" applyFont="1" applyBorder="1"/>
    <xf numFmtId="0" fontId="32" fillId="0" borderId="49" xfId="0" applyFont="1" applyBorder="1"/>
    <xf numFmtId="0" fontId="33" fillId="0" borderId="49" xfId="0" applyFont="1" applyBorder="1"/>
    <xf numFmtId="4" fontId="33" fillId="0" borderId="49" xfId="0" applyNumberFormat="1" applyFont="1" applyBorder="1"/>
    <xf numFmtId="4" fontId="32" fillId="0" borderId="49" xfId="0" applyNumberFormat="1" applyFont="1" applyBorder="1"/>
    <xf numFmtId="0" fontId="2" fillId="27" borderId="49" xfId="0" applyFont="1" applyFill="1" applyBorder="1" applyAlignment="1">
      <alignment horizontal="center"/>
    </xf>
    <xf numFmtId="4" fontId="29" fillId="27" borderId="49" xfId="0" applyNumberFormat="1" applyFont="1" applyFill="1" applyBorder="1" applyAlignment="1">
      <alignment horizontal="center" vertical="center" wrapText="1"/>
    </xf>
    <xf numFmtId="4" fontId="19" fillId="27" borderId="49" xfId="0" applyNumberFormat="1" applyFont="1" applyFill="1" applyBorder="1" applyAlignment="1">
      <alignment horizontal="center" vertical="center" wrapText="1"/>
    </xf>
    <xf numFmtId="0" fontId="28" fillId="0" borderId="49" xfId="0" applyFont="1" applyBorder="1" applyAlignment="1">
      <alignment horizontal="center"/>
    </xf>
    <xf numFmtId="14" fontId="28" fillId="0" borderId="49" xfId="0" applyNumberFormat="1" applyFont="1" applyBorder="1" applyAlignment="1">
      <alignment horizontal="center"/>
    </xf>
    <xf numFmtId="0" fontId="3" fillId="0" borderId="46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4" fontId="29" fillId="8" borderId="46" xfId="0" applyNumberFormat="1" applyFont="1" applyFill="1" applyBorder="1" applyAlignment="1">
      <alignment horizontal="center" vertical="center" wrapText="1"/>
    </xf>
    <xf numFmtId="4" fontId="29" fillId="8" borderId="47" xfId="0" applyNumberFormat="1" applyFont="1" applyFill="1" applyBorder="1" applyAlignment="1">
      <alignment horizontal="center" vertical="center" wrapText="1"/>
    </xf>
    <xf numFmtId="0" fontId="30" fillId="0" borderId="47" xfId="0" applyFont="1" applyBorder="1" applyAlignment="1">
      <alignment horizontal="center" vertical="center" wrapText="1"/>
    </xf>
    <xf numFmtId="0" fontId="2" fillId="7" borderId="52" xfId="0" applyFont="1" applyFill="1" applyBorder="1" applyAlignment="1">
      <alignment horizontal="center" wrapText="1"/>
    </xf>
    <xf numFmtId="0" fontId="28" fillId="7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36" fillId="0" borderId="46" xfId="0" applyFont="1" applyBorder="1" applyAlignment="1">
      <alignment horizontal="center" wrapText="1"/>
    </xf>
    <xf numFmtId="0" fontId="36" fillId="0" borderId="47" xfId="0" applyFont="1" applyBorder="1" applyAlignment="1">
      <alignment horizontal="center" wrapText="1"/>
    </xf>
    <xf numFmtId="0" fontId="36" fillId="0" borderId="48" xfId="0" applyFont="1" applyBorder="1" applyAlignment="1">
      <alignment horizontal="center" wrapText="1"/>
    </xf>
    <xf numFmtId="3" fontId="9" fillId="2" borderId="22" xfId="0" applyNumberFormat="1" applyFont="1" applyFill="1" applyBorder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3" fontId="9" fillId="28" borderId="22" xfId="0" applyNumberFormat="1" applyFont="1" applyFill="1" applyBorder="1" applyAlignment="1">
      <alignment horizontal="center" vertical="center"/>
    </xf>
    <xf numFmtId="0" fontId="28" fillId="29" borderId="23" xfId="0" applyFont="1" applyFill="1" applyBorder="1" applyAlignment="1">
      <alignment horizontal="center" vertical="center"/>
    </xf>
    <xf numFmtId="0" fontId="28" fillId="29" borderId="24" xfId="0" applyFont="1" applyFill="1" applyBorder="1" applyAlignment="1">
      <alignment horizontal="center" vertical="center"/>
    </xf>
    <xf numFmtId="3" fontId="9" fillId="30" borderId="22" xfId="0" applyNumberFormat="1" applyFont="1" applyFill="1" applyBorder="1" applyAlignment="1">
      <alignment horizontal="center" vertical="center"/>
    </xf>
    <xf numFmtId="0" fontId="28" fillId="31" borderId="23" xfId="0" applyFont="1" applyFill="1" applyBorder="1" applyAlignment="1">
      <alignment horizontal="center" vertical="center"/>
    </xf>
    <xf numFmtId="0" fontId="28" fillId="31" borderId="24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Medium7"/>
  <colors>
    <mruColors>
      <color rgb="FF0000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rmen addario" id="{4EBC67A6-9CC7-8241-884A-EA5A102CA14C}" userId="e9cd224a4c7dc252" providerId="Windows Live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7" dT="2024-09-23T14:01:32.72" personId="{4EBC67A6-9CC7-8241-884A-EA5A102CA14C}" id="{302348B2-014D-AD4A-B20E-C74640AF8E2A}">
    <text>aplicação FDI</text>
  </threadedComment>
</ThreadedComment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BF259-EB12-444F-B3B1-4FF6719BD5CB}">
  <dimension ref="A1:K18"/>
  <sheetViews>
    <sheetView showGridLines="0" workbookViewId="0">
      <selection activeCell="D5" sqref="D5"/>
    </sheetView>
  </sheetViews>
  <sheetFormatPr defaultColWidth="11.5703125" defaultRowHeight="15" x14ac:dyDescent="0.25"/>
  <cols>
    <col min="1" max="1" width="35.42578125" bestFit="1" customWidth="1"/>
    <col min="2" max="5" width="20.7109375" customWidth="1"/>
    <col min="6" max="6" width="14.7109375" customWidth="1"/>
    <col min="7" max="9" width="26.28515625" customWidth="1"/>
  </cols>
  <sheetData>
    <row r="1" spans="1:11" ht="15.75" x14ac:dyDescent="0.3">
      <c r="A1" s="257" t="s">
        <v>149</v>
      </c>
      <c r="B1" s="258"/>
      <c r="C1" s="258"/>
      <c r="D1" s="258"/>
      <c r="E1" s="258"/>
      <c r="F1" s="259"/>
    </row>
    <row r="2" spans="1:11" s="107" customFormat="1" ht="51" customHeight="1" x14ac:dyDescent="0.25">
      <c r="A2" s="251" t="s">
        <v>150</v>
      </c>
      <c r="B2" s="252"/>
      <c r="C2" s="252"/>
      <c r="D2" s="252"/>
      <c r="E2" s="252"/>
      <c r="F2" s="253"/>
      <c r="G2" s="116"/>
      <c r="H2" s="116"/>
      <c r="I2" s="116"/>
      <c r="J2" s="116"/>
      <c r="K2" s="116"/>
    </row>
    <row r="3" spans="1:11" s="107" customFormat="1" ht="28.15" customHeight="1" x14ac:dyDescent="0.25">
      <c r="A3" s="110" t="s">
        <v>89</v>
      </c>
      <c r="B3" s="254">
        <v>16708.419999999998</v>
      </c>
      <c r="C3" s="255"/>
      <c r="D3" s="255"/>
      <c r="E3" s="256"/>
      <c r="F3" s="253"/>
      <c r="G3" s="116"/>
      <c r="H3" s="116"/>
      <c r="I3" s="116"/>
      <c r="J3" s="116"/>
      <c r="K3" s="116"/>
    </row>
    <row r="4" spans="1:11" ht="18.75" x14ac:dyDescent="0.3">
      <c r="A4" s="114" t="s">
        <v>13</v>
      </c>
      <c r="B4" s="115" t="s">
        <v>120</v>
      </c>
      <c r="C4" s="223" t="s">
        <v>121</v>
      </c>
      <c r="D4" s="223" t="s">
        <v>122</v>
      </c>
      <c r="E4" s="115" t="s">
        <v>147</v>
      </c>
      <c r="F4" s="246" t="s">
        <v>142</v>
      </c>
      <c r="J4" s="5"/>
      <c r="K4" s="5"/>
    </row>
    <row r="5" spans="1:11" ht="25.15" customHeight="1" x14ac:dyDescent="0.3">
      <c r="A5" s="109" t="s">
        <v>87</v>
      </c>
      <c r="B5" s="108">
        <f>DETAL_SEMESTRE_FEV_23_DEZ_24!B26-DETAL_SEMESTRE_FEV_23_DEZ_24!B17</f>
        <v>21654</v>
      </c>
      <c r="C5" s="224">
        <f>DETAL_SEMESTRE_FEV_23_DEZ_24!C26-DETAL_SEMESTRE_FEV_23_DEZ_24!C17</f>
        <v>21654</v>
      </c>
      <c r="D5" s="224">
        <f>DETAL_SEMESTRE_FEV_23_DEZ_24!D26-DETAL_SEMESTRE_FEV_23_DEZ_24!D17</f>
        <v>0</v>
      </c>
      <c r="E5" s="108"/>
      <c r="F5" s="224">
        <f>SUM(B5:E5)</f>
        <v>43308</v>
      </c>
      <c r="J5" s="5"/>
      <c r="K5" s="5"/>
    </row>
    <row r="6" spans="1:11" ht="18.75" x14ac:dyDescent="0.3">
      <c r="A6" s="109" t="s">
        <v>117</v>
      </c>
      <c r="B6" s="108">
        <f>DETAL_SEMESTRE_FEV_23_DEZ_24!B17</f>
        <v>413.75</v>
      </c>
      <c r="C6" s="224">
        <f>DETAL_SEMESTRE_FEV_23_DEZ_24!C17</f>
        <v>26.959999999999997</v>
      </c>
      <c r="D6" s="224">
        <f>DETAL_SEMESTRE_FEV_23_DEZ_24!D17</f>
        <v>0</v>
      </c>
      <c r="E6" s="108"/>
      <c r="F6" s="224">
        <f>SUM(B6:E6)</f>
        <v>440.71</v>
      </c>
      <c r="J6" s="5"/>
      <c r="K6" s="5"/>
    </row>
    <row r="7" spans="1:11" ht="25.9" customHeight="1" x14ac:dyDescent="0.3">
      <c r="A7" s="111" t="s">
        <v>118</v>
      </c>
      <c r="B7" s="196">
        <f>B5+B6</f>
        <v>22067.75</v>
      </c>
      <c r="C7" s="196">
        <f>C5+C6</f>
        <v>21680.959999999999</v>
      </c>
      <c r="D7" s="196">
        <f>D5+D6</f>
        <v>0</v>
      </c>
      <c r="E7" s="222"/>
      <c r="F7" s="247">
        <f>SUM(B7:E7)</f>
        <v>43748.71</v>
      </c>
      <c r="J7" s="5"/>
      <c r="K7" s="5"/>
    </row>
    <row r="8" spans="1:11" ht="18.75" x14ac:dyDescent="0.3">
      <c r="A8" s="5"/>
      <c r="B8" s="5"/>
      <c r="C8" s="5"/>
      <c r="D8" s="5"/>
      <c r="E8" s="5"/>
      <c r="F8" s="5"/>
      <c r="J8" s="5"/>
      <c r="K8" s="5"/>
    </row>
    <row r="9" spans="1:11" ht="18.75" x14ac:dyDescent="0.3">
      <c r="A9" s="114" t="s">
        <v>15</v>
      </c>
      <c r="B9" s="115"/>
      <c r="C9" s="223"/>
      <c r="D9" s="223"/>
      <c r="E9" s="223"/>
      <c r="F9" s="223"/>
      <c r="J9" s="5"/>
      <c r="K9" s="5"/>
    </row>
    <row r="10" spans="1:11" ht="18.75" x14ac:dyDescent="0.3">
      <c r="A10" s="109" t="s">
        <v>88</v>
      </c>
      <c r="B10" s="108">
        <f>DETAL_SEMESTRE_FEV_23_DEZ_24!B70</f>
        <v>22132.31</v>
      </c>
      <c r="C10" s="224">
        <f>DETAL_SEMESTRE_FEV_23_DEZ_24!C70</f>
        <v>10006.89</v>
      </c>
      <c r="D10" s="224">
        <f>DETAL_SEMESTRE_FEV_23_DEZ_24!D70</f>
        <v>0</v>
      </c>
      <c r="E10" s="224"/>
      <c r="F10" s="224">
        <f>SUM(B10:E10)</f>
        <v>32139.200000000001</v>
      </c>
      <c r="J10" s="5"/>
      <c r="K10" s="5"/>
    </row>
    <row r="11" spans="1:11" ht="18.75" x14ac:dyDescent="0.25">
      <c r="A11" s="112" t="s">
        <v>119</v>
      </c>
      <c r="B11" s="197">
        <f>SUM(B10)</f>
        <v>22132.31</v>
      </c>
      <c r="C11" s="197">
        <f>SUM(C10)</f>
        <v>10006.89</v>
      </c>
      <c r="D11" s="197">
        <f>SUM(D10)</f>
        <v>0</v>
      </c>
      <c r="E11" s="225"/>
      <c r="F11" s="248">
        <f>SUM(B11:E11)</f>
        <v>32139.200000000001</v>
      </c>
      <c r="G11" s="120"/>
    </row>
    <row r="13" spans="1:11" x14ac:dyDescent="0.25">
      <c r="B13" s="249" t="s">
        <v>143</v>
      </c>
      <c r="C13" s="250">
        <v>45322</v>
      </c>
      <c r="D13" s="250">
        <v>45504</v>
      </c>
    </row>
    <row r="14" spans="1:11" ht="18.75" x14ac:dyDescent="0.25">
      <c r="A14" s="113" t="s">
        <v>123</v>
      </c>
      <c r="B14" s="226">
        <f>B3+B7-B11</f>
        <v>16643.859999999997</v>
      </c>
      <c r="C14" s="226">
        <f>B14+C7-C11</f>
        <v>28317.929999999993</v>
      </c>
      <c r="D14" s="226"/>
      <c r="E14" s="227"/>
    </row>
    <row r="17" ht="64.900000000000006" customHeight="1" x14ac:dyDescent="0.25"/>
    <row r="18" ht="7.9" customHeight="1" x14ac:dyDescent="0.25"/>
  </sheetData>
  <mergeCells count="3">
    <mergeCell ref="A2:F2"/>
    <mergeCell ref="B3:F3"/>
    <mergeCell ref="A1:F1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AA3CD-F05B-6241-8E07-A7D7EA32D2EE}">
  <dimension ref="A1:C24"/>
  <sheetViews>
    <sheetView showGridLines="0" tabSelected="1" zoomScale="101" workbookViewId="0">
      <selection activeCell="F3" sqref="F3"/>
    </sheetView>
  </sheetViews>
  <sheetFormatPr defaultColWidth="11.5703125" defaultRowHeight="15" x14ac:dyDescent="0.25"/>
  <cols>
    <col min="1" max="1" width="48.28515625" bestFit="1" customWidth="1"/>
    <col min="2" max="2" width="17.28515625" customWidth="1"/>
  </cols>
  <sheetData>
    <row r="1" spans="1:3" ht="17.25" x14ac:dyDescent="0.3">
      <c r="A1" s="260" t="s">
        <v>151</v>
      </c>
      <c r="B1" s="261"/>
      <c r="C1" s="262"/>
    </row>
    <row r="2" spans="1:3" ht="17.25" x14ac:dyDescent="0.3">
      <c r="A2" s="167" t="s">
        <v>104</v>
      </c>
      <c r="B2" s="168"/>
      <c r="C2" s="169"/>
    </row>
    <row r="3" spans="1:3" ht="17.25" x14ac:dyDescent="0.3">
      <c r="A3" s="170" t="s">
        <v>148</v>
      </c>
      <c r="B3" s="170" t="s">
        <v>16</v>
      </c>
      <c r="C3" s="170" t="s">
        <v>17</v>
      </c>
    </row>
    <row r="4" spans="1:3" ht="17.25" x14ac:dyDescent="0.3">
      <c r="A4" s="171" t="s">
        <v>38</v>
      </c>
      <c r="B4" s="172">
        <f>SUM('Resumo por mês'!Z5)</f>
        <v>22454</v>
      </c>
      <c r="C4" s="173">
        <f>B4*100/B9</f>
        <v>51.324941924001877</v>
      </c>
    </row>
    <row r="5" spans="1:3" ht="17.25" x14ac:dyDescent="0.3">
      <c r="A5" s="171" t="s">
        <v>39</v>
      </c>
      <c r="B5" s="172">
        <f>'Resumo por mês'!Z6</f>
        <v>13600</v>
      </c>
      <c r="C5" s="173">
        <f>B5*100/B9</f>
        <v>31.086630897231029</v>
      </c>
    </row>
    <row r="6" spans="1:3" ht="17.25" x14ac:dyDescent="0.3">
      <c r="A6" s="171" t="s">
        <v>41</v>
      </c>
      <c r="B6" s="172">
        <f>'Resumo por mês'!Z7</f>
        <v>4234</v>
      </c>
      <c r="C6" s="173">
        <f>B6*100/B9</f>
        <v>9.677999648446777</v>
      </c>
    </row>
    <row r="7" spans="1:3" ht="17.25" x14ac:dyDescent="0.3">
      <c r="A7" s="171" t="s">
        <v>90</v>
      </c>
      <c r="B7" s="172">
        <f>'Resumo por mês'!Z8</f>
        <v>440.71</v>
      </c>
      <c r="C7" s="173">
        <f>B7*100/B9</f>
        <v>1.0073668457881386</v>
      </c>
    </row>
    <row r="8" spans="1:3" ht="17.25" x14ac:dyDescent="0.3">
      <c r="A8" s="171" t="s">
        <v>106</v>
      </c>
      <c r="B8" s="172">
        <f>'Resumo por mês'!Z9</f>
        <v>3020</v>
      </c>
      <c r="C8" s="173">
        <f>B8*100/B9</f>
        <v>6.9030606845321838</v>
      </c>
    </row>
    <row r="9" spans="1:3" ht="17.25" x14ac:dyDescent="0.3">
      <c r="A9" s="174" t="s">
        <v>103</v>
      </c>
      <c r="B9" s="175">
        <f>SUM(B4:B8)</f>
        <v>43748.71</v>
      </c>
      <c r="C9" s="176">
        <f>SUM(C4:C8)</f>
        <v>100</v>
      </c>
    </row>
    <row r="10" spans="1:3" ht="17.25" x14ac:dyDescent="0.3">
      <c r="A10" s="10"/>
      <c r="B10" s="177"/>
      <c r="C10" s="177"/>
    </row>
    <row r="11" spans="1:3" ht="17.25" x14ac:dyDescent="0.3">
      <c r="A11" s="178" t="s">
        <v>105</v>
      </c>
      <c r="B11" s="179" t="s">
        <v>16</v>
      </c>
      <c r="C11" s="179" t="s">
        <v>17</v>
      </c>
    </row>
    <row r="12" spans="1:3" ht="17.25" x14ac:dyDescent="0.3">
      <c r="A12" s="180" t="s">
        <v>59</v>
      </c>
      <c r="B12" s="181">
        <f>'Resumo por mês'!Z14</f>
        <v>9385.380000000001</v>
      </c>
      <c r="C12" s="182">
        <f>B12*100/B24</f>
        <v>29.202282570816951</v>
      </c>
    </row>
    <row r="13" spans="1:3" ht="17.25" x14ac:dyDescent="0.3">
      <c r="A13" s="180" t="s">
        <v>49</v>
      </c>
      <c r="B13" s="181">
        <f>'Resumo por mês'!Z15</f>
        <v>10200.219999999999</v>
      </c>
      <c r="C13" s="182">
        <f>B13*100/B24</f>
        <v>31.737628814656244</v>
      </c>
    </row>
    <row r="14" spans="1:3" ht="17.25" x14ac:dyDescent="0.3">
      <c r="A14" s="183" t="s">
        <v>74</v>
      </c>
      <c r="B14" s="184" cm="1">
        <f t="array" ref="B14:B16">'Resumo por mês'!Z16:Z18</f>
        <v>0</v>
      </c>
      <c r="C14" s="185">
        <f>B14*100/B24</f>
        <v>0</v>
      </c>
    </row>
    <row r="15" spans="1:3" ht="17.25" x14ac:dyDescent="0.3">
      <c r="A15" s="183" t="s">
        <v>75</v>
      </c>
      <c r="B15" s="184">
        <v>5275.32</v>
      </c>
      <c r="C15" s="185">
        <f>B15*100/B24</f>
        <v>16.413974212177031</v>
      </c>
    </row>
    <row r="16" spans="1:3" ht="17.25" x14ac:dyDescent="0.3">
      <c r="A16" s="186" t="s">
        <v>76</v>
      </c>
      <c r="B16" s="184">
        <v>4924.8999999999996</v>
      </c>
      <c r="C16" s="187">
        <f>B16*100/B24</f>
        <v>15.323654602479214</v>
      </c>
    </row>
    <row r="17" spans="1:3" ht="17.25" x14ac:dyDescent="0.3">
      <c r="A17" s="188" t="s">
        <v>51</v>
      </c>
      <c r="B17" s="181">
        <f>'Resumo por mês'!Z19</f>
        <v>6941.14</v>
      </c>
      <c r="C17" s="189">
        <f>B17*100/B24</f>
        <v>21.597115049534526</v>
      </c>
    </row>
    <row r="18" spans="1:3" ht="17.25" x14ac:dyDescent="0.3">
      <c r="A18" s="190" t="s">
        <v>77</v>
      </c>
      <c r="B18" s="184" cm="1">
        <f t="array" ref="B18:B20">'Resumo por mês'!Z20:Z22</f>
        <v>0</v>
      </c>
      <c r="C18" s="191">
        <f>B18*100/B24</f>
        <v>0</v>
      </c>
    </row>
    <row r="19" spans="1:3" ht="17.25" x14ac:dyDescent="0.3">
      <c r="A19" s="183" t="s">
        <v>78</v>
      </c>
      <c r="B19" s="184">
        <v>580.96</v>
      </c>
      <c r="C19" s="185">
        <f>B19*100/B24</f>
        <v>1.8076367800069699</v>
      </c>
    </row>
    <row r="20" spans="1:3" ht="17.25" x14ac:dyDescent="0.3">
      <c r="A20" s="183" t="s">
        <v>79</v>
      </c>
      <c r="B20" s="184">
        <v>6360.18</v>
      </c>
      <c r="C20" s="185">
        <f>B20*100/B24</f>
        <v>19.789478269527557</v>
      </c>
    </row>
    <row r="21" spans="1:3" ht="17.25" x14ac:dyDescent="0.3">
      <c r="A21" s="192" t="s">
        <v>52</v>
      </c>
      <c r="B21" s="181">
        <f>'Resumo por mês'!Z23</f>
        <v>3004.19</v>
      </c>
      <c r="C21" s="182">
        <f>B21*100/B24</f>
        <v>9.3474324189774496</v>
      </c>
    </row>
    <row r="22" spans="1:3" ht="17.25" x14ac:dyDescent="0.3">
      <c r="A22" s="192" t="s">
        <v>94</v>
      </c>
      <c r="B22" s="181">
        <f>'Resumo por mês'!Z25</f>
        <v>1358.27</v>
      </c>
      <c r="C22" s="182">
        <f>B22*100/B24</f>
        <v>4.2262097376412608</v>
      </c>
    </row>
    <row r="23" spans="1:3" ht="17.25" x14ac:dyDescent="0.3">
      <c r="A23" s="192" t="s">
        <v>141</v>
      </c>
      <c r="B23" s="181">
        <f>'Resumo por mês'!Z24</f>
        <v>1250</v>
      </c>
      <c r="C23" s="182">
        <f>B23*100/B24</f>
        <v>3.8893314083735753</v>
      </c>
    </row>
    <row r="24" spans="1:3" ht="17.25" x14ac:dyDescent="0.3">
      <c r="A24" s="174" t="s">
        <v>11</v>
      </c>
      <c r="B24" s="194">
        <f>B12+B13+B17+B21+B22+B23</f>
        <v>32139.199999999997</v>
      </c>
      <c r="C24" s="193">
        <f>C12+C13+C17+C21+C22+C23</f>
        <v>100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07F69-D62F-B841-91B6-8B9C11200F9D}">
  <sheetPr>
    <pageSetUpPr fitToPage="1"/>
  </sheetPr>
  <dimension ref="A1:P967"/>
  <sheetViews>
    <sheetView showGridLines="0" zoomScale="84" workbookViewId="0">
      <selection activeCell="B1" sqref="B1"/>
    </sheetView>
  </sheetViews>
  <sheetFormatPr defaultColWidth="14.42578125" defaultRowHeight="15.75" outlineLevelRow="1" x14ac:dyDescent="0.25"/>
  <cols>
    <col min="1" max="1" width="63.42578125" style="30" customWidth="1"/>
    <col min="2" max="5" width="15.7109375" style="30" customWidth="1"/>
    <col min="6" max="6" width="14.7109375" style="30" customWidth="1"/>
    <col min="7" max="7" width="3" style="30" customWidth="1"/>
    <col min="8" max="8" width="17.140625" style="30" customWidth="1"/>
    <col min="9" max="9" width="14.42578125" style="30"/>
    <col min="10" max="11" width="11.140625" style="30" customWidth="1"/>
    <col min="12" max="16" width="10" style="30" customWidth="1"/>
    <col min="17" max="16384" width="14.42578125" style="30"/>
  </cols>
  <sheetData>
    <row r="1" spans="1:16" ht="18" customHeight="1" x14ac:dyDescent="0.3">
      <c r="A1" s="156" t="s">
        <v>108</v>
      </c>
      <c r="B1" s="165" t="s">
        <v>82</v>
      </c>
      <c r="C1" s="165" t="s">
        <v>83</v>
      </c>
      <c r="D1" s="165" t="s">
        <v>84</v>
      </c>
      <c r="E1" s="165" t="s">
        <v>85</v>
      </c>
      <c r="F1" s="119"/>
    </row>
    <row r="2" spans="1:16" ht="15.75" customHeight="1" x14ac:dyDescent="0.25">
      <c r="A2" s="121" t="s">
        <v>18</v>
      </c>
      <c r="B2" s="118" t="s">
        <v>109</v>
      </c>
      <c r="C2" s="118" t="s">
        <v>110</v>
      </c>
      <c r="D2" s="118" t="s">
        <v>111</v>
      </c>
      <c r="E2" s="118" t="s">
        <v>145</v>
      </c>
      <c r="F2" s="166" t="s">
        <v>11</v>
      </c>
    </row>
    <row r="3" spans="1:16" ht="16.899999999999999" customHeight="1" x14ac:dyDescent="0.25">
      <c r="A3" s="163" t="s">
        <v>13</v>
      </c>
      <c r="B3" s="138"/>
      <c r="C3" s="138"/>
      <c r="D3" s="138"/>
      <c r="E3" s="138"/>
      <c r="F3" s="139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ht="15.75" customHeight="1" x14ac:dyDescent="0.25">
      <c r="A4" s="141" t="s">
        <v>38</v>
      </c>
      <c r="B4" s="128"/>
      <c r="C4" s="128"/>
      <c r="D4" s="128"/>
      <c r="E4" s="128"/>
      <c r="F4" s="129"/>
      <c r="G4" s="33"/>
      <c r="H4" s="26"/>
      <c r="I4" s="33"/>
    </row>
    <row r="5" spans="1:16" ht="15.75" customHeight="1" x14ac:dyDescent="0.25">
      <c r="A5" s="130" t="s">
        <v>96</v>
      </c>
      <c r="B5" s="157">
        <f>SUM('Detalhado por mês'!B5:G5)</f>
        <v>8611</v>
      </c>
      <c r="C5" s="157">
        <f>SUM('Detalhado por mês'!H5:M5)</f>
        <v>10668</v>
      </c>
      <c r="D5" s="157">
        <f>SUM('Detalhado por mês'!N5:S5)</f>
        <v>0</v>
      </c>
      <c r="E5" s="157"/>
      <c r="F5" s="131">
        <f>B5+C5+D5+E5</f>
        <v>19279</v>
      </c>
      <c r="G5" s="33"/>
      <c r="H5" s="26"/>
      <c r="I5" s="33"/>
    </row>
    <row r="6" spans="1:16" ht="15.75" customHeight="1" x14ac:dyDescent="0.25">
      <c r="A6" s="130" t="s">
        <v>36</v>
      </c>
      <c r="B6" s="157">
        <f>SUM('Detalhado por mês'!B6:G6)</f>
        <v>1800</v>
      </c>
      <c r="C6" s="157">
        <f>SUM('Detalhado por mês'!H6:M6)</f>
        <v>1375</v>
      </c>
      <c r="D6" s="157">
        <f>SUM('Detalhado por mês'!N6:S6)</f>
        <v>0</v>
      </c>
      <c r="E6" s="157"/>
      <c r="F6" s="131">
        <f t="shared" ref="F6:F7" si="0">B6+C6+D6+E6</f>
        <v>3175</v>
      </c>
      <c r="G6" s="33"/>
      <c r="H6" s="26"/>
      <c r="I6" s="33"/>
    </row>
    <row r="7" spans="1:16" ht="15.75" customHeight="1" x14ac:dyDescent="0.25">
      <c r="A7" s="130" t="s">
        <v>97</v>
      </c>
      <c r="B7" s="157">
        <f>SUM('Detalhado por mês'!B7:G7)</f>
        <v>0</v>
      </c>
      <c r="C7" s="157">
        <f>SUM('Detalhado por mês'!H7:M7)</f>
        <v>0</v>
      </c>
      <c r="D7" s="157">
        <f>SUM('Detalhado por mês'!N7:S7)</f>
        <v>0</v>
      </c>
      <c r="E7" s="157"/>
      <c r="F7" s="131">
        <f t="shared" si="0"/>
        <v>0</v>
      </c>
      <c r="G7" s="33"/>
      <c r="H7" s="26"/>
      <c r="I7" s="33"/>
    </row>
    <row r="8" spans="1:16" ht="15.75" customHeight="1" x14ac:dyDescent="0.25">
      <c r="A8" s="145" t="s">
        <v>20</v>
      </c>
      <c r="B8" s="146">
        <f>SUM(B5:B7)</f>
        <v>10411</v>
      </c>
      <c r="C8" s="146">
        <f t="shared" ref="C8:F8" si="1">SUM(C5:C7)</f>
        <v>12043</v>
      </c>
      <c r="D8" s="146">
        <f t="shared" si="1"/>
        <v>0</v>
      </c>
      <c r="E8" s="146">
        <f t="shared" si="1"/>
        <v>0</v>
      </c>
      <c r="F8" s="147">
        <f t="shared" si="1"/>
        <v>22454</v>
      </c>
      <c r="G8" s="33"/>
      <c r="H8" s="26"/>
      <c r="I8" s="33"/>
    </row>
    <row r="9" spans="1:16" ht="15.75" customHeight="1" x14ac:dyDescent="0.25">
      <c r="A9" s="142" t="s">
        <v>39</v>
      </c>
      <c r="B9" s="132"/>
      <c r="C9" s="132"/>
      <c r="D9" s="132"/>
      <c r="E9" s="132"/>
      <c r="F9" s="133"/>
      <c r="G9" s="33"/>
      <c r="H9" s="26"/>
      <c r="I9" s="33"/>
    </row>
    <row r="10" spans="1:16" ht="15.75" customHeight="1" x14ac:dyDescent="0.25">
      <c r="A10" s="122" t="s">
        <v>40</v>
      </c>
      <c r="B10" s="157">
        <f>SUM('Detalhado por mês'!B10:G10)</f>
        <v>6500</v>
      </c>
      <c r="C10" s="158">
        <f>SUM('Detalhado por mês'!H10:M10)</f>
        <v>7100</v>
      </c>
      <c r="D10" s="158">
        <f>SUM('Detalhado por mês'!N10:S10)</f>
        <v>0</v>
      </c>
      <c r="E10" s="158"/>
      <c r="F10" s="123">
        <f>B10+C10+D10+E10</f>
        <v>13600</v>
      </c>
      <c r="G10" s="33"/>
      <c r="H10" s="26"/>
      <c r="I10" s="33"/>
    </row>
    <row r="11" spans="1:16" ht="15.75" customHeight="1" x14ac:dyDescent="0.25">
      <c r="A11" s="145" t="s">
        <v>21</v>
      </c>
      <c r="B11" s="146">
        <f>SUM(B10)</f>
        <v>6500</v>
      </c>
      <c r="C11" s="146">
        <f t="shared" ref="C11:F11" si="2">SUM(C10)</f>
        <v>7100</v>
      </c>
      <c r="D11" s="146">
        <f t="shared" si="2"/>
        <v>0</v>
      </c>
      <c r="E11" s="146">
        <f t="shared" si="2"/>
        <v>0</v>
      </c>
      <c r="F11" s="147">
        <f t="shared" si="2"/>
        <v>13600</v>
      </c>
      <c r="G11" s="33"/>
      <c r="H11" s="26"/>
      <c r="I11" s="33"/>
    </row>
    <row r="12" spans="1:16" ht="15.75" customHeight="1" x14ac:dyDescent="0.25">
      <c r="A12" s="142" t="s">
        <v>41</v>
      </c>
      <c r="B12" s="132"/>
      <c r="C12" s="132"/>
      <c r="D12" s="132"/>
      <c r="E12" s="132"/>
      <c r="F12" s="133"/>
      <c r="G12" s="33"/>
      <c r="H12" s="26"/>
      <c r="I12" s="33"/>
    </row>
    <row r="13" spans="1:16" ht="15.75" customHeight="1" x14ac:dyDescent="0.25">
      <c r="A13" s="122" t="s">
        <v>42</v>
      </c>
      <c r="B13" s="157">
        <f>SUM('Detalhado por mês'!B13:G13)</f>
        <v>4203</v>
      </c>
      <c r="C13" s="158">
        <f>SUM('Detalhado por mês'!H13:M13)</f>
        <v>31</v>
      </c>
      <c r="D13" s="157">
        <f>SUM('Detalhado por mês'!N13:S13)</f>
        <v>0</v>
      </c>
      <c r="E13" s="158"/>
      <c r="F13" s="123">
        <f>B13+C13+D13+E13</f>
        <v>4234</v>
      </c>
      <c r="G13" s="33"/>
      <c r="H13" s="26"/>
      <c r="I13" s="33"/>
      <c r="J13" s="38"/>
    </row>
    <row r="14" spans="1:16" ht="15.75" customHeight="1" x14ac:dyDescent="0.25">
      <c r="A14" s="148" t="s">
        <v>22</v>
      </c>
      <c r="B14" s="159">
        <f>SUM(B13)</f>
        <v>4203</v>
      </c>
      <c r="C14" s="159">
        <f t="shared" ref="C14:F14" si="3">SUM(C13)</f>
        <v>31</v>
      </c>
      <c r="D14" s="159">
        <f t="shared" si="3"/>
        <v>0</v>
      </c>
      <c r="E14" s="159">
        <f t="shared" si="3"/>
        <v>0</v>
      </c>
      <c r="F14" s="149">
        <f t="shared" si="3"/>
        <v>4234</v>
      </c>
      <c r="G14" s="33"/>
      <c r="H14" s="26"/>
      <c r="I14" s="45"/>
    </row>
    <row r="15" spans="1:16" ht="15.75" customHeight="1" x14ac:dyDescent="0.25">
      <c r="A15" s="142" t="s">
        <v>45</v>
      </c>
      <c r="B15" s="160"/>
      <c r="C15" s="160"/>
      <c r="D15" s="160"/>
      <c r="E15" s="160"/>
      <c r="F15" s="134"/>
      <c r="G15" s="33"/>
      <c r="H15" s="26"/>
      <c r="I15" s="33"/>
    </row>
    <row r="16" spans="1:16" ht="15.75" customHeight="1" x14ac:dyDescent="0.25">
      <c r="A16" s="122" t="s">
        <v>43</v>
      </c>
      <c r="B16" s="157">
        <f>SUM('Detalhado por mês'!B18:G18)</f>
        <v>413.75</v>
      </c>
      <c r="C16" s="158">
        <f>SUM('Detalhado por mês'!H18:M18)</f>
        <v>26.959999999999997</v>
      </c>
      <c r="D16" s="157">
        <f>SUM('Detalhado por mês'!N18:S18)</f>
        <v>0</v>
      </c>
      <c r="E16" s="158"/>
      <c r="F16" s="123">
        <f>B16+C16+D16+E16</f>
        <v>440.71</v>
      </c>
      <c r="G16" s="33"/>
      <c r="H16" s="26"/>
      <c r="I16" s="33"/>
    </row>
    <row r="17" spans="1:16" ht="15.75" customHeight="1" x14ac:dyDescent="0.25">
      <c r="A17" s="148" t="s">
        <v>23</v>
      </c>
      <c r="B17" s="159">
        <f>SUM(B16)</f>
        <v>413.75</v>
      </c>
      <c r="C17" s="159">
        <f t="shared" ref="C17:F17" si="4">SUM(C16)</f>
        <v>26.959999999999997</v>
      </c>
      <c r="D17" s="159">
        <f t="shared" si="4"/>
        <v>0</v>
      </c>
      <c r="E17" s="159">
        <f t="shared" si="4"/>
        <v>0</v>
      </c>
      <c r="F17" s="149">
        <f t="shared" si="4"/>
        <v>440.71</v>
      </c>
      <c r="G17" s="33"/>
      <c r="H17" s="26"/>
      <c r="I17" s="33"/>
    </row>
    <row r="18" spans="1:16" ht="15.75" customHeight="1" x14ac:dyDescent="0.25">
      <c r="A18" s="143" t="s">
        <v>86</v>
      </c>
      <c r="B18" s="161"/>
      <c r="C18" s="161"/>
      <c r="D18" s="161"/>
      <c r="E18" s="161"/>
      <c r="F18" s="135"/>
      <c r="G18" s="33"/>
      <c r="H18" s="26"/>
      <c r="I18" s="33"/>
    </row>
    <row r="19" spans="1:16" ht="15.75" customHeight="1" x14ac:dyDescent="0.25">
      <c r="A19" s="124" t="s">
        <v>98</v>
      </c>
      <c r="B19" s="162">
        <f>SUM('Detalhado por mês'!B21:G21)</f>
        <v>540</v>
      </c>
      <c r="C19" s="162">
        <f>SUM('Detalhado por mês'!H21:L21)</f>
        <v>2480</v>
      </c>
      <c r="D19" s="157">
        <f>SUM('Detalhado por mês'!N21:S21)</f>
        <v>0</v>
      </c>
      <c r="E19" s="158">
        <v>0</v>
      </c>
      <c r="F19" s="123">
        <f>B19+C19+D19+E19</f>
        <v>3020</v>
      </c>
      <c r="G19" s="33"/>
      <c r="H19" s="26"/>
      <c r="I19" s="33"/>
    </row>
    <row r="20" spans="1:16" ht="13.15" customHeight="1" x14ac:dyDescent="0.25">
      <c r="A20" s="145" t="s">
        <v>95</v>
      </c>
      <c r="B20" s="146">
        <f>SUM(B19:B19)</f>
        <v>540</v>
      </c>
      <c r="C20" s="146">
        <f>SUM(C19:C19)</f>
        <v>2480</v>
      </c>
      <c r="D20" s="146">
        <f>SUM(D19:D19)</f>
        <v>0</v>
      </c>
      <c r="E20" s="146">
        <f>SUM(E19:E19)</f>
        <v>0</v>
      </c>
      <c r="F20" s="147">
        <f>SUM(F19:F19)</f>
        <v>3020</v>
      </c>
      <c r="G20" s="33"/>
      <c r="H20" s="26"/>
      <c r="I20" s="33"/>
    </row>
    <row r="21" spans="1:16" ht="13.15" hidden="1" customHeight="1" outlineLevel="1" x14ac:dyDescent="0.25">
      <c r="A21" s="239" t="s">
        <v>128</v>
      </c>
      <c r="B21" s="240"/>
      <c r="C21" s="240"/>
      <c r="D21" s="240"/>
      <c r="E21" s="240"/>
      <c r="F21" s="241"/>
      <c r="G21" s="33"/>
      <c r="H21" s="26"/>
      <c r="I21" s="33"/>
    </row>
    <row r="22" spans="1:16" ht="13.15" hidden="1" customHeight="1" outlineLevel="1" x14ac:dyDescent="0.25">
      <c r="A22" s="231" t="s">
        <v>129</v>
      </c>
      <c r="B22" s="232">
        <f>SUM('Detalhado por mês'!B23:G23)</f>
        <v>0</v>
      </c>
      <c r="C22" s="232">
        <f>SUM('Detalhado por mês'!H23:M23)</f>
        <v>1000</v>
      </c>
      <c r="D22" s="232"/>
      <c r="E22" s="232"/>
      <c r="F22" s="123">
        <f t="shared" ref="F22:F23" si="5">B22+C22+D22+E22</f>
        <v>1000</v>
      </c>
      <c r="G22" s="33"/>
      <c r="H22" s="26"/>
      <c r="I22" s="33"/>
    </row>
    <row r="23" spans="1:16" ht="13.15" hidden="1" customHeight="1" outlineLevel="1" x14ac:dyDescent="0.25">
      <c r="A23" s="231" t="s">
        <v>130</v>
      </c>
      <c r="B23" s="232">
        <f>SUM('Detalhado por mês'!B24:G24)</f>
        <v>0</v>
      </c>
      <c r="C23" s="232">
        <f>SUM('Detalhado por mês'!H24:M24)</f>
        <v>500</v>
      </c>
      <c r="D23" s="232"/>
      <c r="E23" s="232"/>
      <c r="F23" s="123">
        <f t="shared" si="5"/>
        <v>500</v>
      </c>
      <c r="G23" s="33"/>
      <c r="H23" s="26"/>
      <c r="I23" s="33"/>
    </row>
    <row r="24" spans="1:16" ht="13.15" hidden="1" customHeight="1" outlineLevel="1" x14ac:dyDescent="0.25">
      <c r="A24" s="145" t="s">
        <v>137</v>
      </c>
      <c r="B24" s="146">
        <f>SUM(B22:B23)</f>
        <v>0</v>
      </c>
      <c r="C24" s="146">
        <f>SUM(C22:C23)</f>
        <v>1500</v>
      </c>
      <c r="D24" s="146">
        <f t="shared" ref="D24:F24" si="6">SUM(D22:D23)</f>
        <v>0</v>
      </c>
      <c r="E24" s="146">
        <f t="shared" si="6"/>
        <v>0</v>
      </c>
      <c r="F24" s="147">
        <f t="shared" si="6"/>
        <v>1500</v>
      </c>
      <c r="G24" s="33"/>
      <c r="H24" s="26"/>
      <c r="I24" s="33"/>
    </row>
    <row r="25" spans="1:16" ht="13.15" customHeight="1" collapsed="1" x14ac:dyDescent="0.25">
      <c r="A25" s="236"/>
      <c r="B25" s="237"/>
      <c r="C25" s="237"/>
      <c r="D25" s="237"/>
      <c r="E25" s="237"/>
      <c r="F25" s="238"/>
      <c r="G25" s="33"/>
      <c r="H25" s="26"/>
      <c r="I25" s="33"/>
    </row>
    <row r="26" spans="1:16" ht="15.75" customHeight="1" x14ac:dyDescent="0.25">
      <c r="A26" s="150" t="s">
        <v>136</v>
      </c>
      <c r="B26" s="164">
        <f>B20+B17+B14+B11+B8</f>
        <v>22067.75</v>
      </c>
      <c r="C26" s="164">
        <f t="shared" ref="C26:F26" si="7">C20+C17+C14+C11+C8</f>
        <v>21680.959999999999</v>
      </c>
      <c r="D26" s="164">
        <f>D20+D17+D14+D11+D8</f>
        <v>0</v>
      </c>
      <c r="E26" s="164">
        <f t="shared" si="7"/>
        <v>0</v>
      </c>
      <c r="F26" s="164">
        <f t="shared" si="7"/>
        <v>43748.71</v>
      </c>
      <c r="G26" s="33"/>
      <c r="H26" s="26"/>
      <c r="I26" s="33"/>
      <c r="J26" s="33"/>
      <c r="K26" s="33"/>
      <c r="L26" s="33"/>
      <c r="M26" s="33"/>
      <c r="N26" s="33"/>
      <c r="O26" s="33"/>
      <c r="P26" s="33"/>
    </row>
    <row r="27" spans="1:16" ht="15.75" customHeight="1" x14ac:dyDescent="0.25">
      <c r="A27" s="26"/>
      <c r="B27" s="26"/>
      <c r="C27" s="26"/>
      <c r="D27" s="26"/>
      <c r="E27" s="26"/>
      <c r="F27" s="26"/>
      <c r="G27" s="33"/>
      <c r="H27" s="26"/>
      <c r="I27" s="33"/>
    </row>
    <row r="28" spans="1:16" ht="15.75" customHeight="1" x14ac:dyDescent="0.25">
      <c r="A28" s="207" t="s">
        <v>15</v>
      </c>
      <c r="B28" s="208"/>
      <c r="C28" s="208"/>
      <c r="D28" s="208"/>
      <c r="E28" s="208"/>
      <c r="F28" s="209"/>
      <c r="G28" s="33"/>
      <c r="H28" s="26"/>
      <c r="I28" s="33"/>
    </row>
    <row r="29" spans="1:16" ht="15.75" customHeight="1" x14ac:dyDescent="0.25">
      <c r="A29" s="144" t="s">
        <v>92</v>
      </c>
      <c r="B29" s="136"/>
      <c r="C29" s="136"/>
      <c r="D29" s="136"/>
      <c r="E29" s="136"/>
      <c r="F29" s="140"/>
      <c r="H29" s="26"/>
      <c r="I29" s="33"/>
    </row>
    <row r="30" spans="1:16" ht="31.5" x14ac:dyDescent="0.25">
      <c r="A30" s="125" t="s">
        <v>68</v>
      </c>
      <c r="B30" s="158">
        <f>SUM('Detalhado por mês'!B30:G30)</f>
        <v>1317.6399999999999</v>
      </c>
      <c r="C30" s="158">
        <f>SUM('Detalhado por mês'!H30:M30)</f>
        <v>1540.52</v>
      </c>
      <c r="D30" s="157">
        <f>SUM('Detalhado por mês'!N30:S30)</f>
        <v>0</v>
      </c>
      <c r="E30" s="158"/>
      <c r="F30" s="123">
        <f>B30+C30+D30+E30</f>
        <v>2858.16</v>
      </c>
      <c r="H30" s="26"/>
      <c r="I30" s="33"/>
    </row>
    <row r="31" spans="1:16" ht="15.75" customHeight="1" x14ac:dyDescent="0.25">
      <c r="A31" s="126" t="s">
        <v>46</v>
      </c>
      <c r="B31" s="158">
        <f>SUM('Detalhado por mês'!B31:G31)</f>
        <v>614.18000000000006</v>
      </c>
      <c r="C31" s="158">
        <f>SUM('Detalhado por mês'!H31:M31)</f>
        <v>649.29000000000008</v>
      </c>
      <c r="D31" s="157">
        <f>SUM('Detalhado por mês'!N31:S31)</f>
        <v>0</v>
      </c>
      <c r="E31" s="158"/>
      <c r="F31" s="123">
        <f t="shared" ref="F31:F33" si="8">B31+C31+D31+E31</f>
        <v>1263.4700000000003</v>
      </c>
      <c r="H31" s="26"/>
      <c r="I31" s="45"/>
    </row>
    <row r="32" spans="1:16" ht="15.75" customHeight="1" x14ac:dyDescent="0.25">
      <c r="A32" s="127" t="s">
        <v>47</v>
      </c>
      <c r="B32" s="158">
        <f>SUM('Detalhado por mês'!B32:G32)</f>
        <v>1977.2399999999998</v>
      </c>
      <c r="C32" s="158">
        <f>SUM('Detalhado por mês'!H32:M32)</f>
        <v>2523.1299999999997</v>
      </c>
      <c r="D32" s="157">
        <f>SUM('Detalhado por mês'!N32:S32)</f>
        <v>0</v>
      </c>
      <c r="E32" s="158"/>
      <c r="F32" s="123">
        <f t="shared" si="8"/>
        <v>4500.369999999999</v>
      </c>
      <c r="H32" s="26"/>
      <c r="I32" s="33"/>
    </row>
    <row r="33" spans="1:16" ht="15.75" customHeight="1" x14ac:dyDescent="0.25">
      <c r="A33" s="127" t="s">
        <v>48</v>
      </c>
      <c r="B33" s="158">
        <f>SUM('Detalhado por mês'!B33:G33)</f>
        <v>378.18</v>
      </c>
      <c r="C33" s="158">
        <f>SUM('Detalhado por mês'!H33:M33)</f>
        <v>385.2</v>
      </c>
      <c r="D33" s="157">
        <f>SUM('Detalhado por mês'!N33:S33)</f>
        <v>0</v>
      </c>
      <c r="E33" s="158"/>
      <c r="F33" s="123">
        <f t="shared" si="8"/>
        <v>763.38</v>
      </c>
      <c r="H33" s="26"/>
      <c r="I33" s="33"/>
    </row>
    <row r="34" spans="1:16" ht="15.75" customHeight="1" x14ac:dyDescent="0.25">
      <c r="A34" s="151" t="s">
        <v>29</v>
      </c>
      <c r="B34" s="152">
        <f>SUM(B30:B33)</f>
        <v>4287.24</v>
      </c>
      <c r="C34" s="152">
        <f t="shared" ref="C34:E34" si="9">SUM(C30:C33)</f>
        <v>5098.1399999999994</v>
      </c>
      <c r="D34" s="152">
        <f t="shared" si="9"/>
        <v>0</v>
      </c>
      <c r="E34" s="152">
        <f t="shared" si="9"/>
        <v>0</v>
      </c>
      <c r="F34" s="153">
        <f>SUM(F30:F33)</f>
        <v>9385.3799999999992</v>
      </c>
      <c r="H34" s="26"/>
      <c r="I34" s="33"/>
    </row>
    <row r="35" spans="1:16" ht="15.75" customHeight="1" x14ac:dyDescent="0.25">
      <c r="A35" s="144" t="s">
        <v>49</v>
      </c>
      <c r="B35" s="136"/>
      <c r="C35" s="136"/>
      <c r="D35" s="136"/>
      <c r="E35" s="136"/>
      <c r="F35" s="140"/>
      <c r="H35" s="26"/>
      <c r="I35" s="33"/>
    </row>
    <row r="36" spans="1:16" ht="15.75" customHeight="1" x14ac:dyDescent="0.25">
      <c r="A36" s="210" t="s">
        <v>50</v>
      </c>
      <c r="B36" s="204">
        <f>SUM('Detalhado por mês'!B36:G36)</f>
        <v>2400</v>
      </c>
      <c r="C36" s="158">
        <f>SUM('Detalhado por mês'!H36:M36)</f>
        <v>1800</v>
      </c>
      <c r="D36" s="157">
        <f>SUM('Detalhado por mês'!N36:S36)</f>
        <v>0</v>
      </c>
      <c r="E36" s="158"/>
      <c r="F36" s="123">
        <f t="shared" ref="F36:F45" si="10">B36+C36+D36+E36</f>
        <v>4200</v>
      </c>
      <c r="H36" s="26"/>
      <c r="I36" s="33"/>
    </row>
    <row r="37" spans="1:16" ht="15.75" customHeight="1" x14ac:dyDescent="0.25">
      <c r="A37" s="211" t="s">
        <v>60</v>
      </c>
      <c r="B37" s="204">
        <f>SUM('Detalhado por mês'!B37:G37)</f>
        <v>0</v>
      </c>
      <c r="C37" s="158">
        <f>SUM('Detalhado por mês'!H37:M37)</f>
        <v>0</v>
      </c>
      <c r="D37" s="157">
        <f>SUM('Detalhado por mês'!N37:S37)</f>
        <v>0</v>
      </c>
      <c r="E37" s="158"/>
      <c r="F37" s="123">
        <f t="shared" si="10"/>
        <v>0</v>
      </c>
      <c r="H37" s="26"/>
      <c r="I37" s="33"/>
    </row>
    <row r="38" spans="1:16" ht="15.75" customHeight="1" x14ac:dyDescent="0.25">
      <c r="A38" s="211" t="s">
        <v>61</v>
      </c>
      <c r="B38" s="204">
        <f>SUM('Detalhado por mês'!B38:G38)</f>
        <v>200</v>
      </c>
      <c r="C38" s="158">
        <f>SUM('Detalhado por mês'!H38:M38)</f>
        <v>289</v>
      </c>
      <c r="D38" s="157">
        <f>SUM('Detalhado por mês'!N38:S38)</f>
        <v>0</v>
      </c>
      <c r="E38" s="158"/>
      <c r="F38" s="123">
        <f t="shared" si="10"/>
        <v>489</v>
      </c>
      <c r="H38" s="26"/>
      <c r="I38" s="33"/>
    </row>
    <row r="39" spans="1:16" ht="15.75" customHeight="1" x14ac:dyDescent="0.25">
      <c r="A39" s="212" t="s">
        <v>69</v>
      </c>
      <c r="B39" s="204">
        <f>SUM('Detalhado por mês'!B39:G39)</f>
        <v>0</v>
      </c>
      <c r="C39" s="158">
        <f>SUM('Detalhado por mês'!H39:M39)</f>
        <v>0</v>
      </c>
      <c r="D39" s="157">
        <f>SUM('Detalhado por mês'!N39:S39)</f>
        <v>0</v>
      </c>
      <c r="E39" s="158"/>
      <c r="F39" s="123">
        <f t="shared" si="10"/>
        <v>0</v>
      </c>
      <c r="H39" s="26"/>
      <c r="I39" s="33"/>
    </row>
    <row r="40" spans="1:16" ht="15.75" customHeight="1" x14ac:dyDescent="0.25">
      <c r="A40" s="212" t="s">
        <v>70</v>
      </c>
      <c r="B40" s="204">
        <f>SUM('Detalhado por mês'!B40:G40)</f>
        <v>0</v>
      </c>
      <c r="C40" s="158">
        <f>SUM('Detalhado por mês'!H40:M40)</f>
        <v>0</v>
      </c>
      <c r="D40" s="157">
        <f>SUM('Detalhado por mês'!N40:S40)</f>
        <v>0</v>
      </c>
      <c r="E40" s="158"/>
      <c r="F40" s="123">
        <f t="shared" si="10"/>
        <v>0</v>
      </c>
      <c r="H40" s="26"/>
      <c r="I40" s="33"/>
    </row>
    <row r="41" spans="1:16" ht="15.75" customHeight="1" x14ac:dyDescent="0.25">
      <c r="A41" s="212" t="s">
        <v>71</v>
      </c>
      <c r="B41" s="204">
        <f>SUM('Detalhado por mês'!B41:G41)</f>
        <v>0</v>
      </c>
      <c r="C41" s="158">
        <f>SUM('Detalhado por mês'!H41:M41)</f>
        <v>0</v>
      </c>
      <c r="D41" s="157">
        <f>SUM('Detalhado por mês'!N41:S41)</f>
        <v>0</v>
      </c>
      <c r="E41" s="158"/>
      <c r="F41" s="123">
        <f t="shared" si="10"/>
        <v>0</v>
      </c>
      <c r="H41" s="26"/>
      <c r="I41" s="33"/>
    </row>
    <row r="42" spans="1:16" ht="15.75" customHeight="1" x14ac:dyDescent="0.25">
      <c r="A42" s="213" t="s">
        <v>80</v>
      </c>
      <c r="B42" s="204">
        <f>SUM('Detalhado por mês'!B42:G42)</f>
        <v>3004.9</v>
      </c>
      <c r="C42" s="158">
        <f>SUM('Detalhado por mês'!H42:M42)</f>
        <v>1181</v>
      </c>
      <c r="D42" s="157">
        <f>SUM('Detalhado por mês'!N42:S42)</f>
        <v>0</v>
      </c>
      <c r="E42" s="158"/>
      <c r="F42" s="123">
        <f t="shared" si="10"/>
        <v>4185.8999999999996</v>
      </c>
      <c r="H42" s="26"/>
      <c r="I42" s="33"/>
    </row>
    <row r="43" spans="1:16" ht="15.75" customHeight="1" x14ac:dyDescent="0.25">
      <c r="A43" s="213" t="s">
        <v>81</v>
      </c>
      <c r="B43" s="204">
        <f>SUM('Detalhado por mês'!B43:G43)</f>
        <v>300</v>
      </c>
      <c r="C43" s="158">
        <f>SUM('Detalhado por mês'!H43:M43)</f>
        <v>439</v>
      </c>
      <c r="D43" s="157">
        <f>SUM('Detalhado por mês'!N43:S43)</f>
        <v>0</v>
      </c>
      <c r="E43" s="158"/>
      <c r="F43" s="123">
        <f t="shared" si="10"/>
        <v>739</v>
      </c>
      <c r="H43" s="26"/>
      <c r="I43" s="33"/>
    </row>
    <row r="44" spans="1:16" ht="15.75" customHeight="1" x14ac:dyDescent="0.25">
      <c r="A44" s="212" t="s">
        <v>72</v>
      </c>
      <c r="B44" s="204">
        <f>SUM('Detalhado por mês'!B44:G44)</f>
        <v>0</v>
      </c>
      <c r="C44" s="158">
        <f>SUM('Detalhado por mês'!H44:M44)</f>
        <v>0</v>
      </c>
      <c r="D44" s="157">
        <f>SUM('Detalhado por mês'!N44:S44)</f>
        <v>0</v>
      </c>
      <c r="E44" s="158"/>
      <c r="F44" s="123">
        <f t="shared" si="10"/>
        <v>0</v>
      </c>
      <c r="H44" s="26"/>
      <c r="I44" s="33"/>
    </row>
    <row r="45" spans="1:16" ht="15.75" customHeight="1" x14ac:dyDescent="0.25">
      <c r="A45" s="212" t="s">
        <v>73</v>
      </c>
      <c r="B45" s="204">
        <f>SUM('Detalhado por mês'!B45:G45)</f>
        <v>586.32000000000005</v>
      </c>
      <c r="C45" s="158">
        <f>SUM('Detalhado por mês'!H45:M45)</f>
        <v>0</v>
      </c>
      <c r="D45" s="157">
        <f>SUM('Detalhado por mês'!N45:S45)</f>
        <v>0</v>
      </c>
      <c r="E45" s="158"/>
      <c r="F45" s="123">
        <f t="shared" si="10"/>
        <v>586.32000000000005</v>
      </c>
      <c r="H45" s="26"/>
      <c r="I45" s="33"/>
    </row>
    <row r="46" spans="1:16" ht="16.5" customHeight="1" x14ac:dyDescent="0.25">
      <c r="A46" s="214" t="s">
        <v>25</v>
      </c>
      <c r="B46" s="154">
        <f>SUM(B36:B45)</f>
        <v>6491.2199999999993</v>
      </c>
      <c r="C46" s="154">
        <f t="shared" ref="C46:E46" si="11">SUM(C36:C45)</f>
        <v>3709</v>
      </c>
      <c r="D46" s="154">
        <f t="shared" si="11"/>
        <v>0</v>
      </c>
      <c r="E46" s="154">
        <f t="shared" si="11"/>
        <v>0</v>
      </c>
      <c r="F46" s="155">
        <f>SUM(F36:F45)</f>
        <v>10200.219999999999</v>
      </c>
      <c r="G46" s="33"/>
      <c r="H46" s="26"/>
      <c r="I46" s="33"/>
      <c r="J46" s="33"/>
      <c r="K46" s="33"/>
      <c r="L46" s="33"/>
      <c r="M46" s="33"/>
      <c r="N46" s="33"/>
      <c r="O46" s="33"/>
      <c r="P46" s="33"/>
    </row>
    <row r="47" spans="1:16" ht="15.75" customHeight="1" x14ac:dyDescent="0.25">
      <c r="A47" s="215" t="s">
        <v>51</v>
      </c>
      <c r="B47" s="137"/>
      <c r="C47" s="137"/>
      <c r="D47" s="137"/>
      <c r="E47" s="137"/>
      <c r="F47" s="216"/>
      <c r="H47" s="26"/>
      <c r="I47" s="33"/>
    </row>
    <row r="48" spans="1:16" ht="15.75" customHeight="1" x14ac:dyDescent="0.25">
      <c r="A48" s="122" t="s">
        <v>62</v>
      </c>
      <c r="B48" s="158">
        <f>SUM('Detalhado por mês'!B48:G48)</f>
        <v>0</v>
      </c>
      <c r="C48" s="158">
        <f>SUM('Detalhado por mês'!H48:M48)</f>
        <v>0</v>
      </c>
      <c r="D48" s="157">
        <f>SUM('Detalhado por mês'!N48:S48)</f>
        <v>0</v>
      </c>
      <c r="E48" s="158"/>
      <c r="F48" s="123">
        <f t="shared" ref="F48:F53" si="12">B48+C48+D48+E48</f>
        <v>0</v>
      </c>
      <c r="H48" s="26"/>
      <c r="I48" s="33"/>
    </row>
    <row r="49" spans="1:16" ht="15.75" customHeight="1" x14ac:dyDescent="0.25">
      <c r="A49" s="122" t="s">
        <v>63</v>
      </c>
      <c r="B49" s="158">
        <f>SUM('Detalhado por mês'!B49:G49)</f>
        <v>0</v>
      </c>
      <c r="C49" s="158">
        <f>SUM('Detalhado por mês'!H49:M49)</f>
        <v>0</v>
      </c>
      <c r="D49" s="157">
        <f>SUM('Detalhado por mês'!N49:S49)</f>
        <v>0</v>
      </c>
      <c r="E49" s="158"/>
      <c r="F49" s="123">
        <f t="shared" si="12"/>
        <v>0</v>
      </c>
      <c r="H49" s="26"/>
      <c r="I49" s="33"/>
    </row>
    <row r="50" spans="1:16" ht="15.75" customHeight="1" x14ac:dyDescent="0.25">
      <c r="A50" s="122" t="s">
        <v>64</v>
      </c>
      <c r="B50" s="158">
        <f>SUM('Detalhado por mês'!B50:G50)</f>
        <v>190</v>
      </c>
      <c r="C50" s="158">
        <f>SUM('Detalhado por mês'!H50:M50)</f>
        <v>0</v>
      </c>
      <c r="D50" s="157">
        <f>SUM('Detalhado por mês'!N50:S50)</f>
        <v>0</v>
      </c>
      <c r="E50" s="158"/>
      <c r="F50" s="123">
        <f t="shared" si="12"/>
        <v>190</v>
      </c>
      <c r="H50" s="26"/>
      <c r="I50" s="33"/>
    </row>
    <row r="51" spans="1:16" ht="15.75" customHeight="1" x14ac:dyDescent="0.25">
      <c r="A51" s="122" t="s">
        <v>65</v>
      </c>
      <c r="B51" s="158">
        <f>SUM('Detalhado por mês'!B51:G51)</f>
        <v>39.9</v>
      </c>
      <c r="C51" s="158">
        <f>SUM('Detalhado por mês'!H51:M51)</f>
        <v>152.95999999999998</v>
      </c>
      <c r="D51" s="157">
        <f>SUM('Detalhado por mês'!N51:S51)</f>
        <v>0</v>
      </c>
      <c r="E51" s="158"/>
      <c r="F51" s="123">
        <f t="shared" si="12"/>
        <v>192.85999999999999</v>
      </c>
      <c r="H51" s="26"/>
      <c r="I51" s="33"/>
    </row>
    <row r="52" spans="1:16" ht="15.75" customHeight="1" x14ac:dyDescent="0.25">
      <c r="A52" s="122" t="s">
        <v>66</v>
      </c>
      <c r="B52" s="158">
        <f>SUM('Detalhado por mês'!B52:G52)</f>
        <v>198.1</v>
      </c>
      <c r="C52" s="158">
        <f>SUM('Detalhado por mês'!H52:M52)</f>
        <v>0</v>
      </c>
      <c r="D52" s="157">
        <f>SUM('Detalhado por mês'!N52:S52)</f>
        <v>0</v>
      </c>
      <c r="E52" s="158"/>
      <c r="F52" s="123">
        <f t="shared" si="12"/>
        <v>198.1</v>
      </c>
      <c r="H52" s="26"/>
      <c r="I52" s="33"/>
    </row>
    <row r="53" spans="1:16" ht="15.75" customHeight="1" x14ac:dyDescent="0.25">
      <c r="A53" s="122" t="s">
        <v>67</v>
      </c>
      <c r="B53" s="158">
        <f>SUM('Detalhado por mês'!B53:G53)</f>
        <v>6360.18</v>
      </c>
      <c r="C53" s="158">
        <f>SUM('Detalhado por mês'!H53:M53)</f>
        <v>0</v>
      </c>
      <c r="D53" s="157">
        <f>SUM('Detalhado por mês'!N53:S53)</f>
        <v>0</v>
      </c>
      <c r="E53" s="158"/>
      <c r="F53" s="123">
        <f t="shared" si="12"/>
        <v>6360.18</v>
      </c>
      <c r="H53" s="26"/>
      <c r="I53" s="33"/>
    </row>
    <row r="54" spans="1:16" ht="15.75" customHeight="1" x14ac:dyDescent="0.25">
      <c r="A54" s="214" t="s">
        <v>26</v>
      </c>
      <c r="B54" s="154">
        <f>SUM(B48:B53)</f>
        <v>6788.18</v>
      </c>
      <c r="C54" s="154">
        <f t="shared" ref="C54:E54" si="13">SUM(C48:C53)</f>
        <v>152.95999999999998</v>
      </c>
      <c r="D54" s="154">
        <f t="shared" si="13"/>
        <v>0</v>
      </c>
      <c r="E54" s="154">
        <f t="shared" si="13"/>
        <v>0</v>
      </c>
      <c r="F54" s="155">
        <f>SUM(F48:F53)</f>
        <v>6941.14</v>
      </c>
      <c r="G54" s="33"/>
      <c r="H54" s="26"/>
      <c r="I54" s="33"/>
      <c r="J54" s="33"/>
      <c r="K54" s="33"/>
      <c r="L54" s="33"/>
      <c r="M54" s="33"/>
      <c r="N54" s="33"/>
      <c r="O54" s="33"/>
      <c r="P54" s="33"/>
    </row>
    <row r="55" spans="1:16" ht="15.75" customHeight="1" x14ac:dyDescent="0.25">
      <c r="A55" s="215" t="s">
        <v>52</v>
      </c>
      <c r="B55" s="137"/>
      <c r="C55" s="137"/>
      <c r="D55" s="137"/>
      <c r="E55" s="137"/>
      <c r="F55" s="216"/>
      <c r="H55" s="26"/>
      <c r="I55" s="33"/>
    </row>
    <row r="56" spans="1:16" ht="15.75" customHeight="1" x14ac:dyDescent="0.25">
      <c r="A56" s="122" t="s">
        <v>53</v>
      </c>
      <c r="B56" s="158">
        <f>SUM('Detalhado por mês'!B56:G56)</f>
        <v>2656.4900000000002</v>
      </c>
      <c r="C56" s="158">
        <f>SUM('Detalhado por mês'!H56:M56)</f>
        <v>347.7</v>
      </c>
      <c r="D56" s="157">
        <f>SUM('Detalhado por mês'!N56:S56)</f>
        <v>0</v>
      </c>
      <c r="E56" s="158">
        <v>0</v>
      </c>
      <c r="F56" s="123">
        <f>B56+C56+D56+E56</f>
        <v>3004.19</v>
      </c>
      <c r="H56" s="26"/>
      <c r="I56" s="33"/>
    </row>
    <row r="57" spans="1:16" ht="15.75" customHeight="1" x14ac:dyDescent="0.25">
      <c r="A57" s="214" t="s">
        <v>27</v>
      </c>
      <c r="B57" s="154">
        <f>SUM(B56)</f>
        <v>2656.4900000000002</v>
      </c>
      <c r="C57" s="154">
        <f t="shared" ref="C57:F57" si="14">SUM(C56)</f>
        <v>347.7</v>
      </c>
      <c r="D57" s="154">
        <f t="shared" si="14"/>
        <v>0</v>
      </c>
      <c r="E57" s="154">
        <f t="shared" si="14"/>
        <v>0</v>
      </c>
      <c r="F57" s="155">
        <f t="shared" si="14"/>
        <v>3004.19</v>
      </c>
      <c r="G57" s="33"/>
      <c r="H57" s="26"/>
      <c r="I57" s="33"/>
      <c r="J57" s="33"/>
      <c r="K57" s="33"/>
      <c r="L57" s="33"/>
      <c r="M57" s="33"/>
      <c r="N57" s="33"/>
      <c r="O57" s="33"/>
      <c r="P57" s="33"/>
    </row>
    <row r="58" spans="1:16" ht="15.75" customHeight="1" x14ac:dyDescent="0.25">
      <c r="A58" s="217" t="s">
        <v>113</v>
      </c>
      <c r="B58" s="206"/>
      <c r="C58" s="206"/>
      <c r="D58" s="206"/>
      <c r="E58" s="206"/>
      <c r="F58" s="216"/>
      <c r="G58" s="33"/>
      <c r="H58" s="26"/>
      <c r="I58" s="33"/>
      <c r="J58" s="33"/>
      <c r="K58" s="33"/>
      <c r="L58" s="33"/>
      <c r="M58" s="33"/>
      <c r="N58" s="33"/>
      <c r="O58" s="33"/>
      <c r="P58" s="33"/>
    </row>
    <row r="59" spans="1:16" ht="15.75" customHeight="1" x14ac:dyDescent="0.25">
      <c r="A59" s="130" t="s">
        <v>114</v>
      </c>
      <c r="B59" s="158">
        <f>SUM('Detalhado por mês'!B59:G59)</f>
        <v>1250</v>
      </c>
      <c r="C59" s="158">
        <f>SUM('Detalhado por mês'!H60:M60)</f>
        <v>0</v>
      </c>
      <c r="D59" s="157">
        <f>SUM('Detalhado por mês'!N59:S59)</f>
        <v>0</v>
      </c>
      <c r="E59" s="158"/>
      <c r="F59" s="123">
        <f t="shared" ref="F59" si="15">B59+C59+D59+E59</f>
        <v>1250</v>
      </c>
      <c r="G59" s="33"/>
      <c r="H59" s="26"/>
      <c r="I59" s="33"/>
      <c r="J59" s="33"/>
      <c r="K59" s="33"/>
      <c r="L59" s="33"/>
      <c r="M59" s="33"/>
      <c r="N59" s="33"/>
      <c r="O59" s="33"/>
      <c r="P59" s="33"/>
    </row>
    <row r="60" spans="1:16" ht="15.75" customHeight="1" x14ac:dyDescent="0.25">
      <c r="A60" s="218"/>
      <c r="B60" s="205">
        <f>SUM(B59:B59)</f>
        <v>1250</v>
      </c>
      <c r="C60" s="205">
        <f>SUM(C59:C59)</f>
        <v>0</v>
      </c>
      <c r="D60" s="205">
        <f>SUM(D59:D59)</f>
        <v>0</v>
      </c>
      <c r="E60" s="205">
        <f>SUM(E59:E59)</f>
        <v>0</v>
      </c>
      <c r="F60" s="205">
        <f>SUM(F59:F59)</f>
        <v>1250</v>
      </c>
      <c r="G60" s="33"/>
      <c r="H60" s="26"/>
      <c r="I60" s="33"/>
      <c r="J60" s="33"/>
      <c r="K60" s="33"/>
      <c r="L60" s="33"/>
      <c r="M60" s="33"/>
      <c r="N60" s="33"/>
      <c r="O60" s="33"/>
      <c r="P60" s="33"/>
    </row>
    <row r="61" spans="1:16" ht="15.75" customHeight="1" x14ac:dyDescent="0.25">
      <c r="A61" s="215" t="s">
        <v>54</v>
      </c>
      <c r="B61" s="137"/>
      <c r="C61" s="137"/>
      <c r="D61" s="137"/>
      <c r="E61" s="137"/>
      <c r="F61" s="216"/>
      <c r="G61" s="33"/>
      <c r="H61" s="26"/>
      <c r="I61" s="33"/>
      <c r="J61" s="33"/>
      <c r="K61" s="33"/>
      <c r="L61" s="33"/>
      <c r="M61" s="33"/>
      <c r="N61" s="33"/>
      <c r="O61" s="33"/>
      <c r="P61" s="33"/>
    </row>
    <row r="62" spans="1:16" ht="15.75" customHeight="1" x14ac:dyDescent="0.25">
      <c r="A62" s="122" t="s">
        <v>55</v>
      </c>
      <c r="B62" s="158">
        <f>SUM('Detalhado por mês'!B62:G62)</f>
        <v>632.58000000000004</v>
      </c>
      <c r="C62" s="158">
        <f>SUM('Detalhado por mês'!H62:M62)</f>
        <v>694.99</v>
      </c>
      <c r="D62" s="157">
        <f>SUM('Detalhado por mês'!N62:S62)</f>
        <v>0</v>
      </c>
      <c r="E62" s="158"/>
      <c r="F62" s="123">
        <f>B62+C62+D62+E62</f>
        <v>1327.5700000000002</v>
      </c>
      <c r="G62" s="33"/>
      <c r="H62" s="26"/>
      <c r="I62" s="33"/>
      <c r="J62" s="33"/>
      <c r="K62" s="33"/>
      <c r="L62" s="33"/>
      <c r="M62" s="33"/>
      <c r="N62" s="33"/>
      <c r="O62" s="33"/>
      <c r="P62" s="33"/>
    </row>
    <row r="63" spans="1:16" ht="15.75" customHeight="1" x14ac:dyDescent="0.25">
      <c r="A63" s="122" t="s">
        <v>56</v>
      </c>
      <c r="B63" s="158">
        <f>SUM('Detalhado por mês'!B63:G63)</f>
        <v>26.6</v>
      </c>
      <c r="C63" s="158">
        <f>SUM('Detalhado por mês'!H63:M63)</f>
        <v>4.0999999999999996</v>
      </c>
      <c r="D63" s="157">
        <f>SUM('Detalhado por mês'!N63:S63)</f>
        <v>0</v>
      </c>
      <c r="E63" s="158"/>
      <c r="F63" s="123">
        <f>B63+C63+D63+E63</f>
        <v>30.700000000000003</v>
      </c>
      <c r="G63" s="33"/>
      <c r="H63" s="26"/>
      <c r="I63" s="33"/>
      <c r="J63" s="33"/>
      <c r="K63" s="33"/>
      <c r="L63" s="33"/>
      <c r="M63" s="33"/>
      <c r="N63" s="33"/>
      <c r="O63" s="33"/>
      <c r="P63" s="33"/>
    </row>
    <row r="64" spans="1:16" ht="15.75" customHeight="1" x14ac:dyDescent="0.25">
      <c r="A64" s="214" t="s">
        <v>58</v>
      </c>
      <c r="B64" s="154">
        <f>SUM(B62:B63)</f>
        <v>659.18000000000006</v>
      </c>
      <c r="C64" s="154">
        <f t="shared" ref="C64:F64" si="16">SUM(C62:C63)</f>
        <v>699.09</v>
      </c>
      <c r="D64" s="154">
        <f t="shared" si="16"/>
        <v>0</v>
      </c>
      <c r="E64" s="154">
        <f t="shared" si="16"/>
        <v>0</v>
      </c>
      <c r="F64" s="155">
        <f t="shared" si="16"/>
        <v>1358.2700000000002</v>
      </c>
      <c r="G64" s="33"/>
      <c r="H64" s="26"/>
    </row>
    <row r="65" spans="1:9" ht="15.75" hidden="1" customHeight="1" outlineLevel="1" x14ac:dyDescent="0.25">
      <c r="A65" s="215" t="s">
        <v>135</v>
      </c>
      <c r="B65" s="137"/>
      <c r="C65" s="137"/>
      <c r="D65" s="137"/>
      <c r="E65" s="137"/>
      <c r="F65" s="216"/>
      <c r="G65" s="33"/>
      <c r="H65" s="26"/>
    </row>
    <row r="66" spans="1:9" ht="15.75" hidden="1" customHeight="1" outlineLevel="1" x14ac:dyDescent="0.25">
      <c r="A66" s="233" t="s">
        <v>91</v>
      </c>
      <c r="B66" s="158">
        <f>SUM('Detalhado por mês'!B66:G66)</f>
        <v>500</v>
      </c>
      <c r="C66" s="158">
        <f>SUM('Detalhado por mês'!H66:M66)</f>
        <v>500</v>
      </c>
      <c r="D66" s="158"/>
      <c r="E66" s="158"/>
      <c r="F66" s="123">
        <f>B66+C66+D66+E66</f>
        <v>1000</v>
      </c>
      <c r="G66" s="33"/>
      <c r="H66" s="26"/>
    </row>
    <row r="67" spans="1:9" ht="15.75" hidden="1" customHeight="1" outlineLevel="1" x14ac:dyDescent="0.25">
      <c r="A67" s="234" t="s">
        <v>134</v>
      </c>
      <c r="B67" s="158">
        <f>SUM('Detalhado por mês'!B67:G67)</f>
        <v>0</v>
      </c>
      <c r="C67" s="158">
        <f>SUM('Detalhado por mês'!H67:M67)</f>
        <v>500</v>
      </c>
      <c r="D67" s="158"/>
      <c r="E67" s="158"/>
      <c r="F67" s="123">
        <f>B67+C67+D67+E67</f>
        <v>500</v>
      </c>
      <c r="G67" s="33"/>
      <c r="H67" s="26"/>
    </row>
    <row r="68" spans="1:9" ht="15.75" hidden="1" customHeight="1" outlineLevel="1" x14ac:dyDescent="0.25">
      <c r="A68" s="219"/>
      <c r="B68" s="154">
        <f>SUM(B66:B67)</f>
        <v>500</v>
      </c>
      <c r="C68" s="154">
        <f t="shared" ref="C68:F68" si="17">SUM(C66:C67)</f>
        <v>1000</v>
      </c>
      <c r="D68" s="154">
        <f t="shared" si="17"/>
        <v>0</v>
      </c>
      <c r="E68" s="154">
        <f t="shared" si="17"/>
        <v>0</v>
      </c>
      <c r="F68" s="154">
        <f t="shared" si="17"/>
        <v>1500</v>
      </c>
      <c r="G68" s="33"/>
      <c r="H68" s="26"/>
    </row>
    <row r="69" spans="1:9" ht="15.75" customHeight="1" collapsed="1" x14ac:dyDescent="0.25">
      <c r="A69" s="235"/>
      <c r="B69" s="45"/>
      <c r="C69" s="45"/>
      <c r="D69" s="45"/>
      <c r="E69" s="45"/>
      <c r="F69" s="45"/>
      <c r="G69" s="33"/>
      <c r="H69" s="26"/>
    </row>
    <row r="70" spans="1:9" ht="15.75" customHeight="1" x14ac:dyDescent="0.25">
      <c r="A70" s="220" t="s">
        <v>146</v>
      </c>
      <c r="B70" s="221">
        <f>B34+B46+B54+B57+B60+B64</f>
        <v>22132.31</v>
      </c>
      <c r="C70" s="221">
        <f>C34+C46+C54+C57+C60+C64</f>
        <v>10006.89</v>
      </c>
      <c r="D70" s="221">
        <f>D34+D46+D54+D57+D60+D64</f>
        <v>0</v>
      </c>
      <c r="E70" s="221">
        <f>E34+E46+E54+E57+E60+E64</f>
        <v>0</v>
      </c>
      <c r="F70" s="221">
        <f>F34+F46+F54+F57+F60+F64</f>
        <v>32139.199999999997</v>
      </c>
      <c r="G70" s="33"/>
      <c r="H70" s="26"/>
      <c r="I70" s="38"/>
    </row>
    <row r="71" spans="1:9" ht="15.75" customHeight="1" x14ac:dyDescent="0.25">
      <c r="B71" s="26"/>
      <c r="C71" s="26"/>
      <c r="D71" s="26"/>
      <c r="E71" s="26"/>
      <c r="F71" s="26"/>
      <c r="G71" s="33"/>
      <c r="H71" s="26"/>
    </row>
    <row r="72" spans="1:9" ht="16.899999999999999" customHeight="1" x14ac:dyDescent="0.25">
      <c r="A72" s="242" t="s">
        <v>139</v>
      </c>
      <c r="B72" s="245">
        <f>B26</f>
        <v>22067.75</v>
      </c>
      <c r="C72" s="245">
        <f t="shared" ref="C72:F72" si="18">C26</f>
        <v>21680.959999999999</v>
      </c>
      <c r="D72" s="245">
        <f t="shared" si="18"/>
        <v>0</v>
      </c>
      <c r="E72" s="245">
        <f t="shared" si="18"/>
        <v>0</v>
      </c>
      <c r="F72" s="245">
        <f t="shared" si="18"/>
        <v>43748.71</v>
      </c>
      <c r="G72" s="33"/>
      <c r="H72" s="26"/>
    </row>
    <row r="73" spans="1:9" ht="16.899999999999999" customHeight="1" x14ac:dyDescent="0.25">
      <c r="A73" s="243" t="s">
        <v>140</v>
      </c>
      <c r="B73" s="244">
        <f>B70</f>
        <v>22132.31</v>
      </c>
      <c r="C73" s="244">
        <f t="shared" ref="C73:F73" si="19">C70</f>
        <v>10006.89</v>
      </c>
      <c r="D73" s="244">
        <f t="shared" si="19"/>
        <v>0</v>
      </c>
      <c r="E73" s="244">
        <f t="shared" si="19"/>
        <v>0</v>
      </c>
      <c r="F73" s="244">
        <f t="shared" si="19"/>
        <v>32139.199999999997</v>
      </c>
      <c r="H73" s="26"/>
    </row>
    <row r="74" spans="1:9" ht="12" customHeight="1" x14ac:dyDescent="0.25">
      <c r="B74" s="38"/>
      <c r="D74" s="26"/>
      <c r="E74" s="26"/>
      <c r="F74" s="26"/>
      <c r="H74" s="26"/>
    </row>
    <row r="75" spans="1:9" ht="16.899999999999999" customHeight="1" x14ac:dyDescent="0.25">
      <c r="D75" s="26"/>
      <c r="E75" s="26"/>
      <c r="F75" s="26"/>
      <c r="H75" s="26"/>
    </row>
    <row r="76" spans="1:9" ht="16.899999999999999" customHeight="1" x14ac:dyDescent="0.25">
      <c r="D76" s="26"/>
      <c r="E76" s="26"/>
      <c r="F76" s="26"/>
      <c r="H76" s="26"/>
    </row>
    <row r="77" spans="1:9" ht="16.899999999999999" customHeight="1" x14ac:dyDescent="0.25">
      <c r="D77" s="26"/>
      <c r="E77" s="26"/>
      <c r="F77" s="26"/>
      <c r="H77" s="26"/>
    </row>
    <row r="78" spans="1:9" ht="16.899999999999999" customHeight="1" x14ac:dyDescent="0.25">
      <c r="D78" s="26"/>
      <c r="E78" s="26"/>
      <c r="F78" s="26"/>
      <c r="H78" s="26"/>
    </row>
    <row r="79" spans="1:9" ht="16.899999999999999" customHeight="1" x14ac:dyDescent="0.25">
      <c r="D79" s="26"/>
      <c r="E79" s="26"/>
      <c r="F79" s="26"/>
      <c r="H79" s="26"/>
    </row>
    <row r="80" spans="1:9" ht="16.899999999999999" customHeight="1" x14ac:dyDescent="0.25">
      <c r="D80" s="26"/>
      <c r="E80" s="26"/>
      <c r="F80" s="26"/>
      <c r="H80" s="26"/>
    </row>
    <row r="81" spans="2:8" ht="16.899999999999999" customHeight="1" x14ac:dyDescent="0.25">
      <c r="D81" s="26"/>
      <c r="E81" s="26"/>
      <c r="F81" s="26"/>
      <c r="H81" s="26"/>
    </row>
    <row r="82" spans="2:8" ht="16.899999999999999" customHeight="1" x14ac:dyDescent="0.25">
      <c r="D82" s="26"/>
      <c r="E82" s="26"/>
      <c r="F82" s="26"/>
      <c r="H82" s="26"/>
    </row>
    <row r="83" spans="2:8" ht="16.899999999999999" customHeight="1" x14ac:dyDescent="0.25">
      <c r="D83" s="26"/>
      <c r="E83" s="26"/>
      <c r="F83" s="26"/>
      <c r="H83" s="26"/>
    </row>
    <row r="84" spans="2:8" ht="16.899999999999999" customHeight="1" x14ac:dyDescent="0.25">
      <c r="D84" s="26"/>
      <c r="E84" s="26"/>
      <c r="F84" s="26"/>
      <c r="H84" s="26"/>
    </row>
    <row r="85" spans="2:8" ht="16.899999999999999" customHeight="1" x14ac:dyDescent="0.25">
      <c r="D85" s="26"/>
      <c r="E85" s="26"/>
      <c r="F85" s="26"/>
      <c r="H85" s="26"/>
    </row>
    <row r="86" spans="2:8" ht="16.899999999999999" customHeight="1" x14ac:dyDescent="0.25">
      <c r="D86" s="26"/>
      <c r="E86" s="26"/>
      <c r="F86" s="26"/>
      <c r="H86" s="26"/>
    </row>
    <row r="87" spans="2:8" ht="16.899999999999999" customHeight="1" x14ac:dyDescent="0.25">
      <c r="D87" s="26"/>
      <c r="E87" s="26"/>
      <c r="F87" s="26"/>
      <c r="H87" s="26"/>
    </row>
    <row r="88" spans="2:8" ht="16.899999999999999" customHeight="1" x14ac:dyDescent="0.25">
      <c r="D88" s="26"/>
      <c r="E88" s="26"/>
      <c r="F88" s="26"/>
      <c r="H88" s="26"/>
    </row>
    <row r="89" spans="2:8" ht="16.899999999999999" customHeight="1" x14ac:dyDescent="0.25">
      <c r="D89" s="26"/>
      <c r="E89" s="26"/>
      <c r="F89" s="26"/>
      <c r="H89" s="26"/>
    </row>
    <row r="90" spans="2:8" ht="16.899999999999999" customHeight="1" x14ac:dyDescent="0.25">
      <c r="D90" s="26"/>
      <c r="E90" s="26"/>
      <c r="F90" s="26"/>
      <c r="H90" s="26"/>
    </row>
    <row r="91" spans="2:8" ht="16.899999999999999" customHeight="1" x14ac:dyDescent="0.25">
      <c r="D91" s="26"/>
      <c r="E91" s="26"/>
      <c r="F91" s="26"/>
      <c r="H91" s="26"/>
    </row>
    <row r="92" spans="2:8" ht="16.899999999999999" customHeight="1" x14ac:dyDescent="0.25">
      <c r="D92" s="26"/>
      <c r="E92" s="26"/>
      <c r="F92" s="26"/>
      <c r="H92" s="26"/>
    </row>
    <row r="93" spans="2:8" ht="16.899999999999999" customHeight="1" x14ac:dyDescent="0.25">
      <c r="D93" s="26"/>
      <c r="E93" s="26"/>
      <c r="F93" s="26"/>
      <c r="H93" s="26"/>
    </row>
    <row r="94" spans="2:8" ht="15.75" customHeight="1" x14ac:dyDescent="0.25">
      <c r="B94" s="26"/>
      <c r="C94" s="26"/>
      <c r="D94" s="26"/>
      <c r="E94" s="26"/>
      <c r="F94" s="26"/>
      <c r="H94" s="26"/>
    </row>
    <row r="95" spans="2:8" ht="15.75" customHeight="1" x14ac:dyDescent="0.25">
      <c r="B95" s="26"/>
      <c r="C95" s="26"/>
      <c r="D95" s="26"/>
      <c r="E95" s="26"/>
      <c r="F95" s="26"/>
      <c r="H95" s="26"/>
    </row>
    <row r="96" spans="2:8" ht="15.75" customHeight="1" x14ac:dyDescent="0.25">
      <c r="B96" s="26"/>
      <c r="C96" s="26"/>
      <c r="D96" s="26"/>
      <c r="E96" s="26"/>
      <c r="F96" s="26"/>
      <c r="H96" s="26"/>
    </row>
    <row r="97" spans="2:8" ht="15.75" customHeight="1" x14ac:dyDescent="0.25">
      <c r="B97" s="26"/>
      <c r="C97" s="26"/>
      <c r="D97" s="26"/>
      <c r="E97" s="26"/>
      <c r="F97" s="26"/>
      <c r="H97" s="26"/>
    </row>
    <row r="98" spans="2:8" ht="15.75" customHeight="1" x14ac:dyDescent="0.25">
      <c r="B98" s="26"/>
      <c r="C98" s="26"/>
      <c r="D98" s="26"/>
      <c r="E98" s="26"/>
      <c r="F98" s="26"/>
      <c r="H98" s="26"/>
    </row>
    <row r="99" spans="2:8" ht="15.75" customHeight="1" x14ac:dyDescent="0.25">
      <c r="B99" s="26"/>
      <c r="C99" s="26"/>
      <c r="D99" s="26"/>
      <c r="E99" s="26"/>
      <c r="F99" s="26"/>
      <c r="H99" s="26"/>
    </row>
    <row r="100" spans="2:8" ht="15.75" customHeight="1" x14ac:dyDescent="0.25">
      <c r="B100" s="26"/>
      <c r="C100" s="26"/>
      <c r="D100" s="26"/>
      <c r="E100" s="26"/>
      <c r="F100" s="26"/>
      <c r="H100" s="26"/>
    </row>
    <row r="101" spans="2:8" ht="15.75" customHeight="1" x14ac:dyDescent="0.25">
      <c r="B101" s="26"/>
      <c r="C101" s="26"/>
      <c r="D101" s="26"/>
      <c r="E101" s="26"/>
      <c r="F101" s="26"/>
      <c r="H101" s="26"/>
    </row>
    <row r="102" spans="2:8" ht="15.75" customHeight="1" x14ac:dyDescent="0.25">
      <c r="B102" s="26"/>
      <c r="C102" s="26"/>
      <c r="D102" s="26"/>
      <c r="E102" s="26"/>
      <c r="F102" s="26"/>
      <c r="H102" s="26"/>
    </row>
    <row r="103" spans="2:8" ht="15.75" customHeight="1" x14ac:dyDescent="0.25">
      <c r="B103" s="26"/>
      <c r="C103" s="26"/>
      <c r="D103" s="26"/>
      <c r="E103" s="26"/>
      <c r="F103" s="26"/>
      <c r="H103" s="26"/>
    </row>
    <row r="104" spans="2:8" ht="15.75" customHeight="1" x14ac:dyDescent="0.25">
      <c r="B104" s="26"/>
      <c r="C104" s="26"/>
      <c r="D104" s="26"/>
      <c r="E104" s="26"/>
      <c r="F104" s="26"/>
      <c r="H104" s="26"/>
    </row>
    <row r="105" spans="2:8" ht="15.75" customHeight="1" x14ac:dyDescent="0.25">
      <c r="B105" s="26"/>
      <c r="C105" s="26"/>
      <c r="D105" s="26"/>
      <c r="E105" s="26"/>
      <c r="F105" s="26"/>
      <c r="H105" s="26"/>
    </row>
    <row r="106" spans="2:8" ht="15.75" customHeight="1" x14ac:dyDescent="0.25">
      <c r="B106" s="26"/>
      <c r="C106" s="26"/>
      <c r="D106" s="26"/>
      <c r="E106" s="26"/>
      <c r="F106" s="26"/>
      <c r="H106" s="26"/>
    </row>
    <row r="107" spans="2:8" ht="15.75" customHeight="1" x14ac:dyDescent="0.25">
      <c r="B107" s="26"/>
      <c r="C107" s="26"/>
      <c r="D107" s="26"/>
      <c r="E107" s="26"/>
      <c r="F107" s="26"/>
      <c r="H107" s="26"/>
    </row>
    <row r="108" spans="2:8" ht="15.75" customHeight="1" x14ac:dyDescent="0.25">
      <c r="B108" s="26"/>
      <c r="C108" s="26"/>
      <c r="D108" s="26"/>
      <c r="E108" s="26"/>
      <c r="F108" s="26"/>
    </row>
    <row r="109" spans="2:8" ht="15.75" customHeight="1" x14ac:dyDescent="0.25">
      <c r="B109" s="26"/>
      <c r="C109" s="26"/>
      <c r="D109" s="26"/>
      <c r="E109" s="26"/>
      <c r="F109" s="26"/>
    </row>
    <row r="110" spans="2:8" ht="15.75" customHeight="1" x14ac:dyDescent="0.25">
      <c r="B110" s="26"/>
      <c r="C110" s="26"/>
      <c r="D110" s="26"/>
      <c r="E110" s="26"/>
      <c r="F110" s="26"/>
    </row>
    <row r="111" spans="2:8" ht="15.75" customHeight="1" x14ac:dyDescent="0.25">
      <c r="B111" s="26"/>
      <c r="C111" s="26"/>
      <c r="D111" s="26"/>
      <c r="E111" s="26"/>
      <c r="F111" s="26"/>
    </row>
    <row r="112" spans="2:8" ht="15.75" customHeight="1" x14ac:dyDescent="0.25">
      <c r="B112" s="26"/>
      <c r="C112" s="26"/>
      <c r="D112" s="26"/>
      <c r="E112" s="26"/>
      <c r="F112" s="26"/>
    </row>
    <row r="113" spans="2:6" ht="15.75" customHeight="1" x14ac:dyDescent="0.25">
      <c r="B113" s="26"/>
      <c r="C113" s="26"/>
      <c r="D113" s="26"/>
      <c r="E113" s="26"/>
      <c r="F113" s="26"/>
    </row>
    <row r="114" spans="2:6" ht="15.75" customHeight="1" x14ac:dyDescent="0.25">
      <c r="B114" s="26"/>
      <c r="C114" s="26"/>
      <c r="D114" s="26"/>
      <c r="E114" s="26"/>
      <c r="F114" s="26"/>
    </row>
    <row r="115" spans="2:6" ht="15.75" customHeight="1" x14ac:dyDescent="0.25">
      <c r="B115" s="26"/>
      <c r="C115" s="26"/>
      <c r="D115" s="26"/>
      <c r="E115" s="26"/>
      <c r="F115" s="26"/>
    </row>
    <row r="116" spans="2:6" ht="15.75" customHeight="1" x14ac:dyDescent="0.25">
      <c r="B116" s="26"/>
      <c r="C116" s="26"/>
      <c r="D116" s="26"/>
      <c r="E116" s="26"/>
      <c r="F116" s="26"/>
    </row>
    <row r="117" spans="2:6" ht="15.75" customHeight="1" x14ac:dyDescent="0.25">
      <c r="B117" s="26"/>
      <c r="C117" s="26"/>
      <c r="D117" s="26"/>
      <c r="E117" s="26"/>
      <c r="F117" s="26"/>
    </row>
    <row r="118" spans="2:6" ht="15.75" customHeight="1" x14ac:dyDescent="0.25">
      <c r="B118" s="26"/>
      <c r="C118" s="26"/>
      <c r="D118" s="26"/>
      <c r="E118" s="26"/>
      <c r="F118" s="26"/>
    </row>
    <row r="119" spans="2:6" ht="15.75" customHeight="1" x14ac:dyDescent="0.25">
      <c r="B119" s="26"/>
      <c r="C119" s="26"/>
      <c r="D119" s="26"/>
      <c r="E119" s="26"/>
      <c r="F119" s="26"/>
    </row>
    <row r="120" spans="2:6" ht="15.75" customHeight="1" x14ac:dyDescent="0.25">
      <c r="B120" s="26"/>
      <c r="C120" s="26"/>
      <c r="D120" s="26"/>
      <c r="E120" s="26"/>
      <c r="F120" s="26"/>
    </row>
    <row r="121" spans="2:6" ht="15.75" customHeight="1" x14ac:dyDescent="0.25">
      <c r="B121" s="26"/>
      <c r="C121" s="26"/>
      <c r="D121" s="26"/>
      <c r="E121" s="26"/>
      <c r="F121" s="26"/>
    </row>
    <row r="122" spans="2:6" ht="15.75" customHeight="1" x14ac:dyDescent="0.25">
      <c r="B122" s="26"/>
      <c r="C122" s="26"/>
      <c r="D122" s="26"/>
      <c r="E122" s="26"/>
      <c r="F122" s="26"/>
    </row>
    <row r="123" spans="2:6" ht="15.75" customHeight="1" x14ac:dyDescent="0.25">
      <c r="B123" s="26"/>
      <c r="C123" s="26"/>
      <c r="D123" s="26"/>
      <c r="E123" s="26"/>
      <c r="F123" s="26"/>
    </row>
    <row r="124" spans="2:6" ht="15.75" customHeight="1" x14ac:dyDescent="0.25">
      <c r="B124" s="26"/>
      <c r="C124" s="26"/>
      <c r="D124" s="26"/>
      <c r="E124" s="26"/>
      <c r="F124" s="26"/>
    </row>
    <row r="125" spans="2:6" ht="15.75" customHeight="1" x14ac:dyDescent="0.25">
      <c r="B125" s="26"/>
      <c r="C125" s="26"/>
      <c r="D125" s="26"/>
      <c r="E125" s="26"/>
      <c r="F125" s="26"/>
    </row>
    <row r="126" spans="2:6" ht="15.75" customHeight="1" x14ac:dyDescent="0.25">
      <c r="B126" s="26"/>
      <c r="C126" s="26"/>
      <c r="D126" s="26"/>
      <c r="E126" s="26"/>
      <c r="F126" s="26"/>
    </row>
    <row r="127" spans="2:6" ht="15.75" customHeight="1" x14ac:dyDescent="0.25">
      <c r="B127" s="26"/>
      <c r="C127" s="26"/>
      <c r="D127" s="26"/>
      <c r="E127" s="26"/>
      <c r="F127" s="26"/>
    </row>
    <row r="128" spans="2:6" ht="15.75" customHeight="1" x14ac:dyDescent="0.25">
      <c r="B128" s="26"/>
      <c r="C128" s="26"/>
      <c r="D128" s="26"/>
      <c r="E128" s="26"/>
      <c r="F128" s="26"/>
    </row>
    <row r="129" spans="2:6" ht="15.75" customHeight="1" x14ac:dyDescent="0.25">
      <c r="B129" s="26"/>
      <c r="C129" s="26"/>
      <c r="D129" s="26"/>
      <c r="E129" s="26"/>
      <c r="F129" s="26"/>
    </row>
    <row r="130" spans="2:6" ht="15.75" customHeight="1" x14ac:dyDescent="0.25">
      <c r="B130" s="26"/>
      <c r="C130" s="26"/>
      <c r="D130" s="26"/>
      <c r="E130" s="26"/>
      <c r="F130" s="26"/>
    </row>
    <row r="131" spans="2:6" ht="15.75" customHeight="1" x14ac:dyDescent="0.25">
      <c r="B131" s="26"/>
      <c r="C131" s="26"/>
      <c r="D131" s="26"/>
      <c r="E131" s="26"/>
      <c r="F131" s="26"/>
    </row>
    <row r="132" spans="2:6" ht="15.75" customHeight="1" x14ac:dyDescent="0.25">
      <c r="B132" s="26"/>
      <c r="C132" s="26"/>
      <c r="D132" s="26"/>
      <c r="E132" s="26"/>
      <c r="F132" s="26"/>
    </row>
    <row r="133" spans="2:6" ht="15.75" customHeight="1" x14ac:dyDescent="0.25">
      <c r="B133" s="26"/>
      <c r="C133" s="26"/>
      <c r="D133" s="26"/>
      <c r="E133" s="26"/>
      <c r="F133" s="26"/>
    </row>
    <row r="134" spans="2:6" ht="15.75" customHeight="1" x14ac:dyDescent="0.25">
      <c r="B134" s="26"/>
      <c r="C134" s="26"/>
      <c r="D134" s="26"/>
      <c r="E134" s="26"/>
      <c r="F134" s="26"/>
    </row>
    <row r="135" spans="2:6" ht="15.75" customHeight="1" x14ac:dyDescent="0.25">
      <c r="B135" s="26"/>
      <c r="C135" s="26"/>
      <c r="D135" s="26"/>
      <c r="E135" s="26"/>
      <c r="F135" s="26"/>
    </row>
    <row r="136" spans="2:6" ht="15.75" customHeight="1" x14ac:dyDescent="0.25">
      <c r="B136" s="26"/>
      <c r="C136" s="26"/>
      <c r="D136" s="26"/>
      <c r="E136" s="26"/>
      <c r="F136" s="26"/>
    </row>
    <row r="137" spans="2:6" ht="15.75" customHeight="1" x14ac:dyDescent="0.25">
      <c r="B137" s="26"/>
      <c r="C137" s="26"/>
      <c r="D137" s="26"/>
      <c r="E137" s="26"/>
      <c r="F137" s="26"/>
    </row>
    <row r="138" spans="2:6" ht="15.75" customHeight="1" x14ac:dyDescent="0.25">
      <c r="B138" s="26"/>
      <c r="C138" s="26"/>
      <c r="D138" s="26"/>
      <c r="E138" s="26"/>
      <c r="F138" s="26"/>
    </row>
    <row r="139" spans="2:6" ht="15.75" customHeight="1" x14ac:dyDescent="0.25">
      <c r="B139" s="26"/>
      <c r="C139" s="26"/>
      <c r="D139" s="26"/>
      <c r="E139" s="26"/>
      <c r="F139" s="26"/>
    </row>
    <row r="140" spans="2:6" ht="15.75" customHeight="1" x14ac:dyDescent="0.25">
      <c r="B140" s="26"/>
      <c r="C140" s="26"/>
      <c r="D140" s="26"/>
      <c r="E140" s="26"/>
      <c r="F140" s="26"/>
    </row>
    <row r="141" spans="2:6" ht="15.75" customHeight="1" x14ac:dyDescent="0.25">
      <c r="B141" s="26"/>
      <c r="C141" s="26"/>
      <c r="D141" s="26"/>
      <c r="E141" s="26"/>
      <c r="F141" s="26"/>
    </row>
    <row r="142" spans="2:6" ht="15.75" customHeight="1" x14ac:dyDescent="0.25">
      <c r="B142" s="26"/>
      <c r="C142" s="26"/>
      <c r="D142" s="26"/>
      <c r="E142" s="26"/>
      <c r="F142" s="26"/>
    </row>
    <row r="143" spans="2:6" ht="15.75" customHeight="1" x14ac:dyDescent="0.25">
      <c r="B143" s="26"/>
      <c r="C143" s="26"/>
      <c r="D143" s="26"/>
      <c r="E143" s="26"/>
      <c r="F143" s="26"/>
    </row>
    <row r="144" spans="2:6" ht="15.75" customHeight="1" x14ac:dyDescent="0.25">
      <c r="B144" s="26"/>
      <c r="C144" s="26"/>
      <c r="D144" s="26"/>
      <c r="E144" s="26"/>
      <c r="F144" s="26"/>
    </row>
    <row r="145" spans="2:6" ht="15.75" customHeight="1" x14ac:dyDescent="0.25">
      <c r="B145" s="26"/>
      <c r="C145" s="26"/>
      <c r="D145" s="26"/>
      <c r="E145" s="26"/>
      <c r="F145" s="26"/>
    </row>
    <row r="146" spans="2:6" ht="15.75" customHeight="1" x14ac:dyDescent="0.25">
      <c r="B146" s="26"/>
      <c r="C146" s="26"/>
      <c r="D146" s="26"/>
      <c r="E146" s="26"/>
      <c r="F146" s="26"/>
    </row>
    <row r="147" spans="2:6" ht="15.75" customHeight="1" x14ac:dyDescent="0.25">
      <c r="B147" s="26"/>
      <c r="C147" s="26"/>
      <c r="D147" s="26"/>
      <c r="E147" s="26"/>
      <c r="F147" s="26"/>
    </row>
    <row r="148" spans="2:6" ht="15.75" customHeight="1" x14ac:dyDescent="0.25">
      <c r="B148" s="26"/>
      <c r="C148" s="26"/>
      <c r="D148" s="26"/>
      <c r="E148" s="26"/>
      <c r="F148" s="26"/>
    </row>
    <row r="149" spans="2:6" ht="15.75" customHeight="1" x14ac:dyDescent="0.25">
      <c r="B149" s="26"/>
      <c r="C149" s="26"/>
      <c r="D149" s="26"/>
      <c r="E149" s="26"/>
      <c r="F149" s="26"/>
    </row>
    <row r="150" spans="2:6" ht="15.75" customHeight="1" x14ac:dyDescent="0.25">
      <c r="B150" s="26"/>
      <c r="C150" s="26"/>
      <c r="D150" s="26"/>
      <c r="E150" s="26"/>
      <c r="F150" s="26"/>
    </row>
    <row r="151" spans="2:6" ht="15.75" customHeight="1" x14ac:dyDescent="0.25">
      <c r="B151" s="26"/>
      <c r="C151" s="26"/>
      <c r="D151" s="26"/>
      <c r="E151" s="26"/>
      <c r="F151" s="26"/>
    </row>
    <row r="152" spans="2:6" ht="15.75" customHeight="1" x14ac:dyDescent="0.25">
      <c r="B152" s="26"/>
      <c r="C152" s="26"/>
      <c r="D152" s="26"/>
      <c r="E152" s="26"/>
      <c r="F152" s="26"/>
    </row>
    <row r="153" spans="2:6" ht="15.75" customHeight="1" x14ac:dyDescent="0.25">
      <c r="B153" s="26"/>
      <c r="C153" s="26"/>
      <c r="D153" s="26"/>
      <c r="E153" s="26"/>
      <c r="F153" s="26"/>
    </row>
    <row r="154" spans="2:6" ht="15.75" customHeight="1" x14ac:dyDescent="0.25">
      <c r="B154" s="26"/>
      <c r="C154" s="26"/>
      <c r="D154" s="26"/>
      <c r="E154" s="26"/>
      <c r="F154" s="26"/>
    </row>
    <row r="155" spans="2:6" ht="15.75" customHeight="1" x14ac:dyDescent="0.25">
      <c r="B155" s="26"/>
      <c r="C155" s="26"/>
      <c r="D155" s="26"/>
      <c r="E155" s="26"/>
      <c r="F155" s="26"/>
    </row>
    <row r="156" spans="2:6" ht="15.75" customHeight="1" x14ac:dyDescent="0.25">
      <c r="B156" s="26"/>
      <c r="C156" s="26"/>
      <c r="D156" s="26"/>
      <c r="E156" s="26"/>
      <c r="F156" s="26"/>
    </row>
    <row r="157" spans="2:6" ht="15.75" customHeight="1" x14ac:dyDescent="0.25">
      <c r="B157" s="26"/>
      <c r="C157" s="26"/>
      <c r="D157" s="26"/>
      <c r="E157" s="26"/>
      <c r="F157" s="26"/>
    </row>
    <row r="158" spans="2:6" ht="15.75" customHeight="1" x14ac:dyDescent="0.25">
      <c r="B158" s="26"/>
      <c r="C158" s="26"/>
      <c r="D158" s="26"/>
      <c r="E158" s="26"/>
      <c r="F158" s="26"/>
    </row>
    <row r="159" spans="2:6" ht="15.75" customHeight="1" x14ac:dyDescent="0.25">
      <c r="B159" s="26"/>
      <c r="C159" s="26"/>
      <c r="D159" s="26"/>
      <c r="E159" s="26"/>
      <c r="F159" s="26"/>
    </row>
    <row r="160" spans="2:6" ht="15.75" customHeight="1" x14ac:dyDescent="0.25">
      <c r="B160" s="26"/>
      <c r="C160" s="26"/>
      <c r="D160" s="26"/>
      <c r="E160" s="26"/>
      <c r="F160" s="26"/>
    </row>
    <row r="161" spans="2:6" ht="15.75" customHeight="1" x14ac:dyDescent="0.25">
      <c r="B161" s="26"/>
      <c r="C161" s="26"/>
      <c r="D161" s="26"/>
      <c r="E161" s="26"/>
      <c r="F161" s="26"/>
    </row>
    <row r="162" spans="2:6" ht="15.75" customHeight="1" x14ac:dyDescent="0.25">
      <c r="B162" s="26"/>
      <c r="C162" s="26"/>
      <c r="D162" s="26"/>
      <c r="E162" s="26"/>
      <c r="F162" s="26"/>
    </row>
    <row r="163" spans="2:6" ht="15.75" customHeight="1" x14ac:dyDescent="0.25">
      <c r="B163" s="26"/>
      <c r="C163" s="26"/>
      <c r="D163" s="26"/>
      <c r="E163" s="26"/>
      <c r="F163" s="26"/>
    </row>
    <row r="164" spans="2:6" ht="15.75" customHeight="1" x14ac:dyDescent="0.25">
      <c r="B164" s="26"/>
      <c r="C164" s="26"/>
      <c r="D164" s="26"/>
      <c r="E164" s="26"/>
      <c r="F164" s="26"/>
    </row>
    <row r="165" spans="2:6" ht="15.75" customHeight="1" x14ac:dyDescent="0.25">
      <c r="B165" s="26"/>
      <c r="C165" s="26"/>
      <c r="D165" s="26"/>
      <c r="E165" s="26"/>
      <c r="F165" s="26"/>
    </row>
    <row r="166" spans="2:6" ht="15.75" customHeight="1" x14ac:dyDescent="0.25">
      <c r="B166" s="26"/>
      <c r="C166" s="26"/>
      <c r="D166" s="26"/>
      <c r="E166" s="26"/>
      <c r="F166" s="26"/>
    </row>
    <row r="167" spans="2:6" ht="15.75" customHeight="1" x14ac:dyDescent="0.25">
      <c r="B167" s="26"/>
      <c r="C167" s="26"/>
      <c r="D167" s="26"/>
      <c r="E167" s="26"/>
      <c r="F167" s="26"/>
    </row>
    <row r="168" spans="2:6" ht="15.75" customHeight="1" x14ac:dyDescent="0.25">
      <c r="B168" s="26"/>
      <c r="C168" s="26"/>
      <c r="D168" s="26"/>
      <c r="E168" s="26"/>
      <c r="F168" s="26"/>
    </row>
    <row r="169" spans="2:6" ht="15.75" customHeight="1" x14ac:dyDescent="0.25">
      <c r="B169" s="26"/>
      <c r="C169" s="26"/>
      <c r="D169" s="26"/>
      <c r="E169" s="26"/>
      <c r="F169" s="26"/>
    </row>
    <row r="170" spans="2:6" ht="15.75" customHeight="1" x14ac:dyDescent="0.25">
      <c r="B170" s="26"/>
      <c r="C170" s="26"/>
      <c r="D170" s="26"/>
      <c r="E170" s="26"/>
      <c r="F170" s="26"/>
    </row>
    <row r="171" spans="2:6" ht="15.75" customHeight="1" x14ac:dyDescent="0.25">
      <c r="B171" s="26"/>
      <c r="C171" s="26"/>
      <c r="D171" s="26"/>
      <c r="E171" s="26"/>
      <c r="F171" s="26"/>
    </row>
    <row r="172" spans="2:6" ht="15.75" customHeight="1" x14ac:dyDescent="0.25">
      <c r="B172" s="26"/>
      <c r="C172" s="26"/>
      <c r="D172" s="26"/>
      <c r="E172" s="26"/>
      <c r="F172" s="26"/>
    </row>
    <row r="173" spans="2:6" ht="15.75" customHeight="1" x14ac:dyDescent="0.25">
      <c r="B173" s="26"/>
      <c r="C173" s="26"/>
      <c r="D173" s="26"/>
      <c r="E173" s="26"/>
      <c r="F173" s="26"/>
    </row>
    <row r="174" spans="2:6" ht="15.75" customHeight="1" x14ac:dyDescent="0.25">
      <c r="B174" s="26"/>
      <c r="C174" s="26"/>
      <c r="D174" s="26"/>
      <c r="E174" s="26"/>
      <c r="F174" s="26"/>
    </row>
    <row r="175" spans="2:6" ht="15.75" customHeight="1" x14ac:dyDescent="0.25">
      <c r="B175" s="26"/>
      <c r="C175" s="26"/>
      <c r="D175" s="26"/>
      <c r="E175" s="26"/>
      <c r="F175" s="26"/>
    </row>
    <row r="176" spans="2:6" ht="15.75" customHeight="1" x14ac:dyDescent="0.25">
      <c r="B176" s="26"/>
      <c r="C176" s="26"/>
      <c r="D176" s="26"/>
      <c r="E176" s="26"/>
      <c r="F176" s="26"/>
    </row>
    <row r="177" spans="2:6" ht="15.75" customHeight="1" x14ac:dyDescent="0.25">
      <c r="B177" s="26"/>
      <c r="C177" s="26"/>
      <c r="D177" s="26"/>
      <c r="E177" s="26"/>
      <c r="F177" s="26"/>
    </row>
    <row r="178" spans="2:6" ht="15.75" customHeight="1" x14ac:dyDescent="0.25">
      <c r="B178" s="26"/>
      <c r="C178" s="26"/>
      <c r="D178" s="26"/>
      <c r="E178" s="26"/>
      <c r="F178" s="26"/>
    </row>
    <row r="179" spans="2:6" ht="15.75" customHeight="1" x14ac:dyDescent="0.25">
      <c r="B179" s="26"/>
      <c r="C179" s="26"/>
      <c r="D179" s="26"/>
      <c r="E179" s="26"/>
      <c r="F179" s="26"/>
    </row>
    <row r="180" spans="2:6" ht="15.75" customHeight="1" x14ac:dyDescent="0.25">
      <c r="B180" s="26"/>
      <c r="C180" s="26"/>
      <c r="D180" s="26"/>
      <c r="E180" s="26"/>
      <c r="F180" s="26"/>
    </row>
    <row r="181" spans="2:6" ht="15.75" customHeight="1" x14ac:dyDescent="0.25">
      <c r="B181" s="26"/>
      <c r="C181" s="26"/>
      <c r="D181" s="26"/>
      <c r="E181" s="26"/>
      <c r="F181" s="26"/>
    </row>
    <row r="182" spans="2:6" ht="15.75" customHeight="1" x14ac:dyDescent="0.25">
      <c r="B182" s="26"/>
      <c r="C182" s="26"/>
      <c r="D182" s="26"/>
      <c r="E182" s="26"/>
      <c r="F182" s="26"/>
    </row>
    <row r="183" spans="2:6" ht="15.75" customHeight="1" x14ac:dyDescent="0.25">
      <c r="B183" s="26"/>
      <c r="C183" s="26"/>
      <c r="D183" s="26"/>
      <c r="E183" s="26"/>
      <c r="F183" s="26"/>
    </row>
    <row r="184" spans="2:6" ht="15.75" customHeight="1" x14ac:dyDescent="0.25">
      <c r="B184" s="26"/>
      <c r="C184" s="26"/>
      <c r="D184" s="26"/>
      <c r="E184" s="26"/>
      <c r="F184" s="26"/>
    </row>
    <row r="185" spans="2:6" ht="15.75" customHeight="1" x14ac:dyDescent="0.25">
      <c r="B185" s="26"/>
      <c r="C185" s="26"/>
      <c r="D185" s="26"/>
      <c r="E185" s="26"/>
      <c r="F185" s="26"/>
    </row>
    <row r="186" spans="2:6" ht="15.75" customHeight="1" x14ac:dyDescent="0.25">
      <c r="B186" s="26"/>
      <c r="C186" s="26"/>
      <c r="D186" s="26"/>
      <c r="E186" s="26"/>
      <c r="F186" s="26"/>
    </row>
    <row r="187" spans="2:6" ht="15.75" customHeight="1" x14ac:dyDescent="0.25">
      <c r="B187" s="26"/>
      <c r="C187" s="26"/>
      <c r="D187" s="26"/>
      <c r="E187" s="26"/>
      <c r="F187" s="26"/>
    </row>
    <row r="188" spans="2:6" ht="15.75" customHeight="1" x14ac:dyDescent="0.25">
      <c r="B188" s="26"/>
      <c r="C188" s="26"/>
      <c r="D188" s="26"/>
      <c r="E188" s="26"/>
      <c r="F188" s="26"/>
    </row>
    <row r="189" spans="2:6" ht="15.75" customHeight="1" x14ac:dyDescent="0.25">
      <c r="B189" s="26"/>
      <c r="C189" s="26"/>
      <c r="D189" s="26"/>
      <c r="E189" s="26"/>
      <c r="F189" s="26"/>
    </row>
    <row r="190" spans="2:6" ht="15.75" customHeight="1" x14ac:dyDescent="0.25">
      <c r="B190" s="26"/>
      <c r="C190" s="26"/>
      <c r="D190" s="26"/>
      <c r="E190" s="26"/>
      <c r="F190" s="26"/>
    </row>
    <row r="191" spans="2:6" ht="15.75" customHeight="1" x14ac:dyDescent="0.25">
      <c r="B191" s="26"/>
      <c r="C191" s="26"/>
      <c r="D191" s="26"/>
      <c r="E191" s="26"/>
      <c r="F191" s="26"/>
    </row>
    <row r="192" spans="2:6" ht="15.75" customHeight="1" x14ac:dyDescent="0.25">
      <c r="B192" s="26"/>
      <c r="C192" s="26"/>
      <c r="D192" s="26"/>
      <c r="E192" s="26"/>
      <c r="F192" s="26"/>
    </row>
    <row r="193" spans="2:6" ht="15.75" customHeight="1" x14ac:dyDescent="0.25">
      <c r="B193" s="26"/>
      <c r="C193" s="26"/>
      <c r="D193" s="26"/>
      <c r="E193" s="26"/>
      <c r="F193" s="26"/>
    </row>
    <row r="194" spans="2:6" ht="15.75" customHeight="1" x14ac:dyDescent="0.25">
      <c r="B194" s="26"/>
      <c r="C194" s="26"/>
      <c r="D194" s="26"/>
      <c r="E194" s="26"/>
      <c r="F194" s="26"/>
    </row>
    <row r="195" spans="2:6" ht="15.75" customHeight="1" x14ac:dyDescent="0.25">
      <c r="B195" s="26"/>
      <c r="C195" s="26"/>
      <c r="D195" s="26"/>
      <c r="E195" s="26"/>
      <c r="F195" s="26"/>
    </row>
    <row r="196" spans="2:6" ht="15.75" customHeight="1" x14ac:dyDescent="0.25">
      <c r="B196" s="26"/>
      <c r="C196" s="26"/>
      <c r="D196" s="26"/>
      <c r="E196" s="26"/>
      <c r="F196" s="26"/>
    </row>
    <row r="197" spans="2:6" ht="15.75" customHeight="1" x14ac:dyDescent="0.25">
      <c r="B197" s="26"/>
      <c r="C197" s="26"/>
      <c r="D197" s="26"/>
      <c r="E197" s="26"/>
      <c r="F197" s="26"/>
    </row>
    <row r="198" spans="2:6" ht="15.75" customHeight="1" x14ac:dyDescent="0.25">
      <c r="B198" s="26"/>
      <c r="C198" s="26"/>
      <c r="D198" s="26"/>
      <c r="E198" s="26"/>
      <c r="F198" s="26"/>
    </row>
    <row r="199" spans="2:6" ht="15.75" customHeight="1" x14ac:dyDescent="0.25">
      <c r="B199" s="26"/>
      <c r="C199" s="26"/>
      <c r="D199" s="26"/>
      <c r="E199" s="26"/>
      <c r="F199" s="26"/>
    </row>
    <row r="200" spans="2:6" ht="15.75" customHeight="1" x14ac:dyDescent="0.25">
      <c r="B200" s="26"/>
      <c r="C200" s="26"/>
      <c r="D200" s="26"/>
      <c r="E200" s="26"/>
      <c r="F200" s="26"/>
    </row>
    <row r="201" spans="2:6" ht="15.75" customHeight="1" x14ac:dyDescent="0.25">
      <c r="B201" s="26"/>
      <c r="C201" s="26"/>
      <c r="D201" s="26"/>
      <c r="E201" s="26"/>
      <c r="F201" s="26"/>
    </row>
    <row r="202" spans="2:6" ht="15.75" customHeight="1" x14ac:dyDescent="0.25">
      <c r="B202" s="26"/>
      <c r="C202" s="26"/>
      <c r="D202" s="26"/>
      <c r="E202" s="26"/>
      <c r="F202" s="26"/>
    </row>
    <row r="203" spans="2:6" ht="15.75" customHeight="1" x14ac:dyDescent="0.25">
      <c r="B203" s="26"/>
      <c r="C203" s="26"/>
      <c r="D203" s="26"/>
      <c r="E203" s="26"/>
      <c r="F203" s="26"/>
    </row>
    <row r="204" spans="2:6" ht="15.75" customHeight="1" x14ac:dyDescent="0.25">
      <c r="B204" s="26"/>
      <c r="C204" s="26"/>
      <c r="D204" s="26"/>
      <c r="E204" s="26"/>
      <c r="F204" s="26"/>
    </row>
    <row r="205" spans="2:6" ht="15.75" customHeight="1" x14ac:dyDescent="0.25">
      <c r="B205" s="26"/>
      <c r="C205" s="26"/>
      <c r="D205" s="26"/>
      <c r="E205" s="26"/>
      <c r="F205" s="26"/>
    </row>
    <row r="206" spans="2:6" ht="15.75" customHeight="1" x14ac:dyDescent="0.25">
      <c r="B206" s="26"/>
      <c r="C206" s="26"/>
      <c r="D206" s="26"/>
      <c r="E206" s="26"/>
      <c r="F206" s="26"/>
    </row>
    <row r="207" spans="2:6" ht="15.75" customHeight="1" x14ac:dyDescent="0.25">
      <c r="B207" s="26"/>
      <c r="C207" s="26"/>
      <c r="D207" s="26"/>
      <c r="E207" s="26"/>
      <c r="F207" s="26"/>
    </row>
    <row r="208" spans="2:6" ht="15.75" customHeight="1" x14ac:dyDescent="0.25">
      <c r="B208" s="26"/>
      <c r="C208" s="26"/>
      <c r="D208" s="26"/>
      <c r="E208" s="26"/>
      <c r="F208" s="26"/>
    </row>
    <row r="209" spans="2:6" ht="15.75" customHeight="1" x14ac:dyDescent="0.25">
      <c r="B209" s="26"/>
      <c r="C209" s="26"/>
      <c r="D209" s="26"/>
      <c r="E209" s="26"/>
      <c r="F209" s="26"/>
    </row>
    <row r="210" spans="2:6" ht="15.75" customHeight="1" x14ac:dyDescent="0.25">
      <c r="B210" s="26"/>
      <c r="C210" s="26"/>
      <c r="D210" s="26"/>
      <c r="E210" s="26"/>
      <c r="F210" s="26"/>
    </row>
    <row r="211" spans="2:6" ht="15.75" customHeight="1" x14ac:dyDescent="0.25">
      <c r="B211" s="26"/>
      <c r="C211" s="26"/>
      <c r="D211" s="26"/>
      <c r="E211" s="26"/>
      <c r="F211" s="26"/>
    </row>
    <row r="212" spans="2:6" ht="15.75" customHeight="1" x14ac:dyDescent="0.25">
      <c r="B212" s="26"/>
      <c r="C212" s="26"/>
      <c r="D212" s="26"/>
      <c r="E212" s="26"/>
      <c r="F212" s="26"/>
    </row>
    <row r="213" spans="2:6" ht="15.75" customHeight="1" x14ac:dyDescent="0.25">
      <c r="B213" s="26"/>
      <c r="C213" s="26"/>
      <c r="D213" s="26"/>
      <c r="E213" s="26"/>
      <c r="F213" s="26"/>
    </row>
    <row r="214" spans="2:6" ht="15.75" customHeight="1" x14ac:dyDescent="0.25">
      <c r="B214" s="26"/>
      <c r="C214" s="26"/>
      <c r="D214" s="26"/>
      <c r="E214" s="26"/>
      <c r="F214" s="26"/>
    </row>
    <row r="215" spans="2:6" ht="15.75" customHeight="1" x14ac:dyDescent="0.25">
      <c r="B215" s="26"/>
      <c r="C215" s="26"/>
      <c r="D215" s="26"/>
      <c r="E215" s="26"/>
      <c r="F215" s="26"/>
    </row>
    <row r="216" spans="2:6" ht="15.75" customHeight="1" x14ac:dyDescent="0.25">
      <c r="B216" s="26"/>
      <c r="C216" s="26"/>
      <c r="D216" s="26"/>
      <c r="E216" s="26"/>
      <c r="F216" s="26"/>
    </row>
    <row r="217" spans="2:6" ht="15.75" customHeight="1" x14ac:dyDescent="0.25">
      <c r="B217" s="26"/>
      <c r="C217" s="26"/>
      <c r="D217" s="26"/>
      <c r="E217" s="26"/>
      <c r="F217" s="26"/>
    </row>
    <row r="218" spans="2:6" ht="15.75" customHeight="1" x14ac:dyDescent="0.25">
      <c r="B218" s="26"/>
      <c r="C218" s="26"/>
      <c r="D218" s="26"/>
      <c r="E218" s="26"/>
      <c r="F218" s="26"/>
    </row>
    <row r="219" spans="2:6" ht="15.75" customHeight="1" x14ac:dyDescent="0.25">
      <c r="B219" s="26"/>
      <c r="C219" s="26"/>
      <c r="D219" s="26"/>
      <c r="E219" s="26"/>
      <c r="F219" s="26"/>
    </row>
    <row r="220" spans="2:6" ht="15.75" customHeight="1" x14ac:dyDescent="0.25">
      <c r="B220" s="26"/>
      <c r="C220" s="26"/>
      <c r="D220" s="26"/>
      <c r="E220" s="26"/>
      <c r="F220" s="26"/>
    </row>
    <row r="221" spans="2:6" ht="15.75" customHeight="1" x14ac:dyDescent="0.25">
      <c r="B221" s="26"/>
      <c r="C221" s="26"/>
      <c r="D221" s="26"/>
      <c r="E221" s="26"/>
      <c r="F221" s="26"/>
    </row>
    <row r="222" spans="2:6" ht="15.75" customHeight="1" x14ac:dyDescent="0.25">
      <c r="B222" s="26"/>
      <c r="C222" s="26"/>
      <c r="D222" s="26"/>
      <c r="E222" s="26"/>
      <c r="F222" s="26"/>
    </row>
    <row r="223" spans="2:6" ht="15.75" customHeight="1" x14ac:dyDescent="0.25">
      <c r="B223" s="26"/>
      <c r="C223" s="26"/>
      <c r="D223" s="26"/>
      <c r="E223" s="26"/>
      <c r="F223" s="26"/>
    </row>
    <row r="224" spans="2:6" ht="15.75" customHeight="1" x14ac:dyDescent="0.25">
      <c r="B224" s="26"/>
      <c r="C224" s="26"/>
      <c r="D224" s="26"/>
      <c r="E224" s="26"/>
      <c r="F224" s="26"/>
    </row>
    <row r="225" spans="2:6" ht="15.75" customHeight="1" x14ac:dyDescent="0.25">
      <c r="B225" s="26"/>
      <c r="C225" s="26"/>
      <c r="D225" s="26"/>
      <c r="E225" s="26"/>
      <c r="F225" s="26"/>
    </row>
    <row r="226" spans="2:6" ht="15.75" customHeight="1" x14ac:dyDescent="0.25">
      <c r="B226" s="26"/>
      <c r="C226" s="26"/>
      <c r="D226" s="26"/>
      <c r="E226" s="26"/>
      <c r="F226" s="26"/>
    </row>
    <row r="227" spans="2:6" ht="15.75" customHeight="1" x14ac:dyDescent="0.25">
      <c r="B227" s="26"/>
      <c r="C227" s="26"/>
      <c r="D227" s="26"/>
      <c r="E227" s="26"/>
      <c r="F227" s="26"/>
    </row>
    <row r="228" spans="2:6" ht="15.75" customHeight="1" x14ac:dyDescent="0.25">
      <c r="B228" s="26"/>
      <c r="C228" s="26"/>
      <c r="D228" s="26"/>
      <c r="E228" s="26"/>
      <c r="F228" s="26"/>
    </row>
    <row r="229" spans="2:6" ht="15.75" customHeight="1" x14ac:dyDescent="0.25">
      <c r="B229" s="26"/>
      <c r="C229" s="26"/>
      <c r="D229" s="26"/>
      <c r="E229" s="26"/>
      <c r="F229" s="26"/>
    </row>
    <row r="230" spans="2:6" ht="15.75" customHeight="1" x14ac:dyDescent="0.25">
      <c r="B230" s="26"/>
      <c r="C230" s="26"/>
      <c r="D230" s="26"/>
      <c r="E230" s="26"/>
      <c r="F230" s="26"/>
    </row>
    <row r="231" spans="2:6" ht="15.75" customHeight="1" x14ac:dyDescent="0.25">
      <c r="B231" s="26"/>
      <c r="C231" s="26"/>
      <c r="D231" s="26"/>
      <c r="E231" s="26"/>
      <c r="F231" s="26"/>
    </row>
    <row r="232" spans="2:6" ht="15.75" customHeight="1" x14ac:dyDescent="0.25">
      <c r="B232" s="26"/>
      <c r="C232" s="26"/>
      <c r="D232" s="26"/>
      <c r="E232" s="26"/>
      <c r="F232" s="26"/>
    </row>
    <row r="233" spans="2:6" ht="15.75" customHeight="1" x14ac:dyDescent="0.25">
      <c r="B233" s="26"/>
      <c r="C233" s="26"/>
      <c r="D233" s="26"/>
      <c r="E233" s="26"/>
      <c r="F233" s="26"/>
    </row>
    <row r="234" spans="2:6" ht="15.75" customHeight="1" x14ac:dyDescent="0.25">
      <c r="B234" s="26"/>
      <c r="C234" s="26"/>
      <c r="D234" s="26"/>
      <c r="E234" s="26"/>
      <c r="F234" s="26"/>
    </row>
    <row r="235" spans="2:6" ht="15.75" customHeight="1" x14ac:dyDescent="0.25">
      <c r="B235" s="26"/>
      <c r="C235" s="26"/>
      <c r="D235" s="26"/>
      <c r="E235" s="26"/>
      <c r="F235" s="26"/>
    </row>
    <row r="236" spans="2:6" ht="15.75" customHeight="1" x14ac:dyDescent="0.25">
      <c r="B236" s="26"/>
      <c r="C236" s="26"/>
      <c r="D236" s="26"/>
      <c r="E236" s="26"/>
      <c r="F236" s="26"/>
    </row>
    <row r="237" spans="2:6" ht="15.75" customHeight="1" x14ac:dyDescent="0.25">
      <c r="B237" s="26"/>
      <c r="C237" s="26"/>
      <c r="D237" s="26"/>
      <c r="E237" s="26"/>
      <c r="F237" s="26"/>
    </row>
    <row r="238" spans="2:6" ht="15.75" customHeight="1" x14ac:dyDescent="0.25">
      <c r="B238" s="26"/>
      <c r="C238" s="26"/>
      <c r="D238" s="26"/>
      <c r="E238" s="26"/>
      <c r="F238" s="26"/>
    </row>
    <row r="239" spans="2:6" ht="15.75" customHeight="1" x14ac:dyDescent="0.25">
      <c r="B239" s="26"/>
      <c r="C239" s="26"/>
      <c r="D239" s="26"/>
      <c r="E239" s="26"/>
      <c r="F239" s="26"/>
    </row>
    <row r="240" spans="2:6" ht="15.75" customHeight="1" x14ac:dyDescent="0.25">
      <c r="B240" s="26"/>
      <c r="C240" s="26"/>
      <c r="D240" s="26"/>
      <c r="E240" s="26"/>
      <c r="F240" s="26"/>
    </row>
    <row r="241" spans="2:6" ht="15.75" customHeight="1" x14ac:dyDescent="0.25">
      <c r="B241" s="26"/>
      <c r="C241" s="26"/>
      <c r="D241" s="26"/>
      <c r="E241" s="26"/>
      <c r="F241" s="26"/>
    </row>
    <row r="242" spans="2:6" ht="15.75" customHeight="1" x14ac:dyDescent="0.25">
      <c r="B242" s="26"/>
      <c r="C242" s="26"/>
      <c r="D242" s="26"/>
      <c r="E242" s="26"/>
      <c r="F242" s="26"/>
    </row>
    <row r="243" spans="2:6" ht="15.75" customHeight="1" x14ac:dyDescent="0.25">
      <c r="B243" s="26"/>
      <c r="C243" s="26"/>
      <c r="D243" s="26"/>
      <c r="E243" s="26"/>
      <c r="F243" s="26"/>
    </row>
    <row r="244" spans="2:6" ht="15.75" customHeight="1" x14ac:dyDescent="0.25">
      <c r="B244" s="26"/>
      <c r="C244" s="26"/>
      <c r="D244" s="26"/>
      <c r="E244" s="26"/>
      <c r="F244" s="26"/>
    </row>
    <row r="245" spans="2:6" ht="15.75" customHeight="1" x14ac:dyDescent="0.25">
      <c r="B245" s="26"/>
      <c r="C245" s="26"/>
      <c r="D245" s="26"/>
      <c r="E245" s="26"/>
      <c r="F245" s="26"/>
    </row>
    <row r="246" spans="2:6" ht="15.75" customHeight="1" x14ac:dyDescent="0.25">
      <c r="B246" s="26"/>
      <c r="C246" s="26"/>
      <c r="D246" s="26"/>
      <c r="E246" s="26"/>
      <c r="F246" s="26"/>
    </row>
    <row r="247" spans="2:6" ht="15.75" customHeight="1" x14ac:dyDescent="0.25">
      <c r="B247" s="26"/>
      <c r="C247" s="26"/>
      <c r="D247" s="26"/>
      <c r="E247" s="26"/>
      <c r="F247" s="26"/>
    </row>
    <row r="248" spans="2:6" ht="15.75" customHeight="1" x14ac:dyDescent="0.25">
      <c r="B248" s="26"/>
      <c r="C248" s="26"/>
      <c r="D248" s="26"/>
      <c r="E248" s="26"/>
      <c r="F248" s="26"/>
    </row>
    <row r="249" spans="2:6" ht="15.75" customHeight="1" x14ac:dyDescent="0.25">
      <c r="B249" s="26"/>
      <c r="C249" s="26"/>
      <c r="D249" s="26"/>
      <c r="E249" s="26"/>
      <c r="F249" s="26"/>
    </row>
    <row r="250" spans="2:6" ht="15.75" customHeight="1" x14ac:dyDescent="0.25">
      <c r="B250" s="26"/>
      <c r="C250" s="26"/>
      <c r="D250" s="26"/>
      <c r="E250" s="26"/>
      <c r="F250" s="26"/>
    </row>
    <row r="251" spans="2:6" ht="15.75" customHeight="1" x14ac:dyDescent="0.25">
      <c r="B251" s="26"/>
      <c r="C251" s="26"/>
      <c r="D251" s="26"/>
      <c r="E251" s="26"/>
      <c r="F251" s="26"/>
    </row>
    <row r="252" spans="2:6" ht="15.75" customHeight="1" x14ac:dyDescent="0.25">
      <c r="B252" s="26"/>
      <c r="C252" s="26"/>
      <c r="D252" s="26"/>
      <c r="E252" s="26"/>
      <c r="F252" s="26"/>
    </row>
    <row r="253" spans="2:6" ht="15.75" customHeight="1" x14ac:dyDescent="0.25">
      <c r="B253" s="26"/>
      <c r="C253" s="26"/>
      <c r="D253" s="26"/>
      <c r="E253" s="26"/>
      <c r="F253" s="26"/>
    </row>
    <row r="254" spans="2:6" ht="15.75" customHeight="1" x14ac:dyDescent="0.25">
      <c r="B254" s="26"/>
      <c r="C254" s="26"/>
      <c r="D254" s="26"/>
      <c r="E254" s="26"/>
      <c r="F254" s="26"/>
    </row>
    <row r="255" spans="2:6" ht="15.75" customHeight="1" x14ac:dyDescent="0.25">
      <c r="B255" s="26"/>
      <c r="C255" s="26"/>
      <c r="D255" s="26"/>
      <c r="E255" s="26"/>
      <c r="F255" s="26"/>
    </row>
    <row r="256" spans="2:6" ht="15.75" customHeight="1" x14ac:dyDescent="0.25">
      <c r="B256" s="26"/>
      <c r="C256" s="26"/>
      <c r="D256" s="26"/>
      <c r="E256" s="26"/>
      <c r="F256" s="26"/>
    </row>
    <row r="257" spans="2:6" ht="15.75" customHeight="1" x14ac:dyDescent="0.25">
      <c r="B257" s="26"/>
      <c r="C257" s="26"/>
      <c r="D257" s="26"/>
      <c r="E257" s="26"/>
      <c r="F257" s="26"/>
    </row>
    <row r="258" spans="2:6" ht="15.75" customHeight="1" x14ac:dyDescent="0.25">
      <c r="B258" s="26"/>
      <c r="C258" s="26"/>
      <c r="D258" s="26"/>
      <c r="E258" s="26"/>
      <c r="F258" s="26"/>
    </row>
    <row r="259" spans="2:6" ht="15.75" customHeight="1" x14ac:dyDescent="0.25">
      <c r="B259" s="26"/>
      <c r="C259" s="26"/>
      <c r="D259" s="26"/>
      <c r="E259" s="26"/>
      <c r="F259" s="26"/>
    </row>
    <row r="260" spans="2:6" ht="15.75" customHeight="1" x14ac:dyDescent="0.25">
      <c r="B260" s="26"/>
      <c r="C260" s="26"/>
      <c r="D260" s="26"/>
      <c r="E260" s="26"/>
      <c r="F260" s="26"/>
    </row>
    <row r="261" spans="2:6" ht="15.75" customHeight="1" x14ac:dyDescent="0.25">
      <c r="B261" s="26"/>
      <c r="C261" s="26"/>
      <c r="D261" s="26"/>
      <c r="E261" s="26"/>
      <c r="F261" s="26"/>
    </row>
    <row r="262" spans="2:6" ht="15.75" customHeight="1" x14ac:dyDescent="0.25">
      <c r="B262" s="26"/>
      <c r="C262" s="26"/>
      <c r="D262" s="26"/>
      <c r="E262" s="26"/>
      <c r="F262" s="26"/>
    </row>
    <row r="263" spans="2:6" ht="15.75" customHeight="1" x14ac:dyDescent="0.25">
      <c r="B263" s="26"/>
      <c r="C263" s="26"/>
      <c r="D263" s="26"/>
      <c r="E263" s="26"/>
      <c r="F263" s="26"/>
    </row>
    <row r="264" spans="2:6" ht="15.75" customHeight="1" x14ac:dyDescent="0.25">
      <c r="B264" s="26"/>
      <c r="C264" s="26"/>
      <c r="D264" s="26"/>
      <c r="E264" s="26"/>
      <c r="F264" s="26"/>
    </row>
    <row r="265" spans="2:6" ht="15.75" customHeight="1" x14ac:dyDescent="0.25">
      <c r="B265" s="26"/>
      <c r="C265" s="26"/>
      <c r="D265" s="26"/>
      <c r="E265" s="26"/>
      <c r="F265" s="26"/>
    </row>
    <row r="266" spans="2:6" ht="15.75" customHeight="1" x14ac:dyDescent="0.25">
      <c r="B266" s="26"/>
      <c r="C266" s="26"/>
      <c r="D266" s="26"/>
      <c r="E266" s="26"/>
      <c r="F266" s="26"/>
    </row>
    <row r="267" spans="2:6" ht="15.75" customHeight="1" x14ac:dyDescent="0.25">
      <c r="B267" s="26"/>
      <c r="C267" s="26"/>
      <c r="D267" s="26"/>
      <c r="E267" s="26"/>
      <c r="F267" s="26"/>
    </row>
    <row r="268" spans="2:6" ht="15.75" customHeight="1" x14ac:dyDescent="0.25">
      <c r="B268" s="26"/>
      <c r="C268" s="26"/>
      <c r="D268" s="26"/>
      <c r="E268" s="26"/>
      <c r="F268" s="26"/>
    </row>
    <row r="269" spans="2:6" ht="15.75" customHeight="1" x14ac:dyDescent="0.25">
      <c r="B269" s="26"/>
      <c r="C269" s="26"/>
      <c r="D269" s="26"/>
      <c r="E269" s="26"/>
      <c r="F269" s="26"/>
    </row>
    <row r="270" spans="2:6" ht="15.75" customHeight="1" x14ac:dyDescent="0.25">
      <c r="B270" s="26"/>
      <c r="C270" s="26"/>
      <c r="D270" s="26"/>
      <c r="E270" s="26"/>
      <c r="F270" s="26"/>
    </row>
    <row r="271" spans="2:6" ht="15.75" customHeight="1" x14ac:dyDescent="0.25">
      <c r="B271" s="26"/>
      <c r="C271" s="26"/>
      <c r="D271" s="26"/>
      <c r="E271" s="26"/>
      <c r="F271" s="26"/>
    </row>
    <row r="272" spans="2:6" ht="15.75" customHeight="1" x14ac:dyDescent="0.25">
      <c r="B272" s="26"/>
      <c r="C272" s="26"/>
      <c r="D272" s="26"/>
      <c r="E272" s="26"/>
      <c r="F272" s="26"/>
    </row>
    <row r="273" spans="2:6" ht="15.75" customHeight="1" x14ac:dyDescent="0.25">
      <c r="B273" s="26"/>
      <c r="C273" s="26"/>
      <c r="D273" s="26"/>
      <c r="E273" s="26"/>
      <c r="F273" s="26"/>
    </row>
    <row r="274" spans="2:6" ht="15.75" customHeight="1" x14ac:dyDescent="0.25">
      <c r="B274" s="26"/>
      <c r="C274" s="26"/>
      <c r="D274" s="26"/>
      <c r="E274" s="26"/>
      <c r="F274" s="26"/>
    </row>
    <row r="275" spans="2:6" ht="15.75" customHeight="1" x14ac:dyDescent="0.25">
      <c r="B275" s="26"/>
      <c r="C275" s="26"/>
      <c r="D275" s="26"/>
      <c r="E275" s="26"/>
      <c r="F275" s="26"/>
    </row>
    <row r="276" spans="2:6" ht="15.75" customHeight="1" x14ac:dyDescent="0.25">
      <c r="B276" s="26"/>
      <c r="C276" s="26"/>
      <c r="D276" s="26"/>
      <c r="E276" s="26"/>
      <c r="F276" s="26"/>
    </row>
    <row r="277" spans="2:6" ht="15.75" customHeight="1" x14ac:dyDescent="0.25">
      <c r="B277" s="26"/>
      <c r="C277" s="26"/>
      <c r="D277" s="26"/>
      <c r="E277" s="26"/>
      <c r="F277" s="26"/>
    </row>
    <row r="278" spans="2:6" ht="15.75" customHeight="1" x14ac:dyDescent="0.25">
      <c r="B278" s="26"/>
      <c r="C278" s="26"/>
      <c r="D278" s="26"/>
      <c r="E278" s="26"/>
      <c r="F278" s="26"/>
    </row>
    <row r="279" spans="2:6" ht="15.75" customHeight="1" x14ac:dyDescent="0.25">
      <c r="B279" s="26"/>
      <c r="C279" s="26"/>
      <c r="D279" s="26"/>
      <c r="E279" s="26"/>
      <c r="F279" s="26"/>
    </row>
    <row r="280" spans="2:6" ht="15.75" customHeight="1" x14ac:dyDescent="0.25">
      <c r="B280" s="26"/>
      <c r="C280" s="26"/>
      <c r="D280" s="26"/>
      <c r="E280" s="26"/>
      <c r="F280" s="26"/>
    </row>
    <row r="281" spans="2:6" ht="15.75" customHeight="1" x14ac:dyDescent="0.25">
      <c r="B281" s="26"/>
      <c r="C281" s="26"/>
      <c r="D281" s="26"/>
      <c r="E281" s="26"/>
      <c r="F281" s="26"/>
    </row>
    <row r="282" spans="2:6" ht="15.75" customHeight="1" x14ac:dyDescent="0.25">
      <c r="B282" s="26"/>
      <c r="C282" s="26"/>
      <c r="D282" s="26"/>
      <c r="E282" s="26"/>
      <c r="F282" s="26"/>
    </row>
    <row r="283" spans="2:6" ht="15.75" customHeight="1" x14ac:dyDescent="0.25">
      <c r="B283" s="26"/>
      <c r="C283" s="26"/>
      <c r="D283" s="26"/>
      <c r="E283" s="26"/>
      <c r="F283" s="26"/>
    </row>
    <row r="284" spans="2:6" ht="15.75" customHeight="1" x14ac:dyDescent="0.25">
      <c r="B284" s="26"/>
      <c r="C284" s="26"/>
      <c r="D284" s="26"/>
      <c r="E284" s="26"/>
      <c r="F284" s="26"/>
    </row>
    <row r="285" spans="2:6" ht="15.75" customHeight="1" x14ac:dyDescent="0.25">
      <c r="B285" s="26"/>
      <c r="C285" s="26"/>
      <c r="D285" s="26"/>
      <c r="E285" s="26"/>
      <c r="F285" s="26"/>
    </row>
    <row r="286" spans="2:6" ht="15.75" customHeight="1" x14ac:dyDescent="0.25">
      <c r="B286" s="26"/>
      <c r="C286" s="26"/>
      <c r="D286" s="26"/>
      <c r="E286" s="26"/>
      <c r="F286" s="26"/>
    </row>
    <row r="287" spans="2:6" ht="15.75" customHeight="1" x14ac:dyDescent="0.25">
      <c r="B287" s="26"/>
      <c r="C287" s="26"/>
      <c r="D287" s="26"/>
      <c r="E287" s="26"/>
      <c r="F287" s="26"/>
    </row>
    <row r="288" spans="2:6" ht="15.75" customHeight="1" x14ac:dyDescent="0.25">
      <c r="B288" s="26"/>
      <c r="C288" s="26"/>
      <c r="D288" s="26"/>
      <c r="E288" s="26"/>
      <c r="F288" s="26"/>
    </row>
    <row r="289" spans="2:6" ht="15.75" customHeight="1" x14ac:dyDescent="0.25">
      <c r="B289" s="26"/>
      <c r="C289" s="26"/>
      <c r="D289" s="26"/>
      <c r="E289" s="26"/>
      <c r="F289" s="26"/>
    </row>
    <row r="290" spans="2:6" ht="15.75" customHeight="1" x14ac:dyDescent="0.25">
      <c r="B290" s="26"/>
      <c r="C290" s="26"/>
      <c r="D290" s="26"/>
      <c r="E290" s="26"/>
      <c r="F290" s="26"/>
    </row>
    <row r="291" spans="2:6" ht="15.75" customHeight="1" x14ac:dyDescent="0.25">
      <c r="B291" s="26"/>
      <c r="C291" s="26"/>
      <c r="D291" s="26"/>
      <c r="E291" s="26"/>
      <c r="F291" s="26"/>
    </row>
    <row r="292" spans="2:6" ht="15.75" customHeight="1" x14ac:dyDescent="0.25">
      <c r="B292" s="26"/>
      <c r="C292" s="26"/>
      <c r="D292" s="26"/>
      <c r="E292" s="26"/>
      <c r="F292" s="26"/>
    </row>
    <row r="293" spans="2:6" ht="15.75" customHeight="1" x14ac:dyDescent="0.25">
      <c r="B293" s="26"/>
      <c r="C293" s="26"/>
      <c r="D293" s="26"/>
      <c r="E293" s="26"/>
      <c r="F293" s="26"/>
    </row>
    <row r="294" spans="2:6" ht="15.75" customHeight="1" x14ac:dyDescent="0.25">
      <c r="B294" s="26"/>
      <c r="C294" s="26"/>
      <c r="D294" s="26"/>
      <c r="E294" s="26"/>
      <c r="F294" s="26"/>
    </row>
    <row r="295" spans="2:6" ht="15.75" customHeight="1" x14ac:dyDescent="0.25">
      <c r="B295" s="26"/>
      <c r="C295" s="26"/>
      <c r="D295" s="26"/>
      <c r="E295" s="26"/>
      <c r="F295" s="26"/>
    </row>
    <row r="296" spans="2:6" ht="15.75" customHeight="1" x14ac:dyDescent="0.25">
      <c r="B296" s="26"/>
      <c r="C296" s="26"/>
      <c r="D296" s="26"/>
      <c r="E296" s="26"/>
      <c r="F296" s="26"/>
    </row>
    <row r="297" spans="2:6" ht="15.75" customHeight="1" x14ac:dyDescent="0.25">
      <c r="B297" s="26"/>
      <c r="C297" s="26"/>
      <c r="D297" s="26"/>
      <c r="E297" s="26"/>
      <c r="F297" s="26"/>
    </row>
    <row r="298" spans="2:6" ht="15.75" customHeight="1" x14ac:dyDescent="0.25">
      <c r="B298" s="26"/>
      <c r="C298" s="26"/>
      <c r="D298" s="26"/>
      <c r="E298" s="26"/>
      <c r="F298" s="26"/>
    </row>
    <row r="299" spans="2:6" ht="15.75" customHeight="1" x14ac:dyDescent="0.25">
      <c r="B299" s="26"/>
      <c r="C299" s="26"/>
      <c r="D299" s="26"/>
      <c r="E299" s="26"/>
      <c r="F299" s="26"/>
    </row>
    <row r="300" spans="2:6" ht="15.75" customHeight="1" x14ac:dyDescent="0.25">
      <c r="B300" s="26"/>
      <c r="C300" s="26"/>
      <c r="D300" s="26"/>
      <c r="E300" s="26"/>
      <c r="F300" s="26"/>
    </row>
    <row r="301" spans="2:6" ht="15.75" customHeight="1" x14ac:dyDescent="0.25">
      <c r="B301" s="26"/>
      <c r="C301" s="26"/>
      <c r="D301" s="26"/>
      <c r="E301" s="26"/>
      <c r="F301" s="26"/>
    </row>
    <row r="302" spans="2:6" ht="15.75" customHeight="1" x14ac:dyDescent="0.25">
      <c r="B302" s="26"/>
      <c r="C302" s="26"/>
      <c r="D302" s="26"/>
      <c r="E302" s="26"/>
      <c r="F302" s="26"/>
    </row>
    <row r="303" spans="2:6" ht="15.75" customHeight="1" x14ac:dyDescent="0.25">
      <c r="B303" s="26"/>
      <c r="C303" s="26"/>
      <c r="D303" s="26"/>
      <c r="E303" s="26"/>
      <c r="F303" s="26"/>
    </row>
    <row r="304" spans="2:6" ht="15.75" customHeight="1" x14ac:dyDescent="0.25">
      <c r="B304" s="26"/>
      <c r="C304" s="26"/>
      <c r="D304" s="26"/>
      <c r="E304" s="26"/>
      <c r="F304" s="26"/>
    </row>
    <row r="305" spans="2:6" ht="15.75" customHeight="1" x14ac:dyDescent="0.25">
      <c r="B305" s="26"/>
      <c r="C305" s="26"/>
      <c r="D305" s="26"/>
      <c r="E305" s="26"/>
      <c r="F305" s="26"/>
    </row>
    <row r="306" spans="2:6" ht="15.75" customHeight="1" x14ac:dyDescent="0.25">
      <c r="B306" s="26"/>
      <c r="C306" s="26"/>
      <c r="D306" s="26"/>
      <c r="E306" s="26"/>
      <c r="F306" s="26"/>
    </row>
    <row r="307" spans="2:6" ht="15.75" customHeight="1" x14ac:dyDescent="0.25">
      <c r="B307" s="26"/>
      <c r="C307" s="26"/>
      <c r="D307" s="26"/>
      <c r="E307" s="26"/>
      <c r="F307" s="26"/>
    </row>
    <row r="308" spans="2:6" ht="15.75" customHeight="1" x14ac:dyDescent="0.25">
      <c r="B308" s="26"/>
      <c r="C308" s="26"/>
      <c r="D308" s="26"/>
      <c r="E308" s="26"/>
      <c r="F308" s="26"/>
    </row>
    <row r="309" spans="2:6" ht="15.75" customHeight="1" x14ac:dyDescent="0.25">
      <c r="B309" s="26"/>
      <c r="C309" s="26"/>
      <c r="D309" s="26"/>
      <c r="E309" s="26"/>
      <c r="F309" s="26"/>
    </row>
    <row r="310" spans="2:6" ht="15.75" customHeight="1" x14ac:dyDescent="0.25">
      <c r="B310" s="26"/>
      <c r="C310" s="26"/>
      <c r="D310" s="26"/>
      <c r="E310" s="26"/>
      <c r="F310" s="26"/>
    </row>
    <row r="311" spans="2:6" ht="15.75" customHeight="1" x14ac:dyDescent="0.25">
      <c r="B311" s="26"/>
      <c r="C311" s="26"/>
      <c r="D311" s="26"/>
      <c r="E311" s="26"/>
      <c r="F311" s="26"/>
    </row>
    <row r="312" spans="2:6" ht="15.75" customHeight="1" x14ac:dyDescent="0.25">
      <c r="B312" s="26"/>
      <c r="C312" s="26"/>
      <c r="D312" s="26"/>
      <c r="E312" s="26"/>
      <c r="F312" s="26"/>
    </row>
    <row r="313" spans="2:6" ht="15.75" customHeight="1" x14ac:dyDescent="0.25">
      <c r="B313" s="26"/>
      <c r="C313" s="26"/>
      <c r="D313" s="26"/>
      <c r="E313" s="26"/>
      <c r="F313" s="26"/>
    </row>
    <row r="314" spans="2:6" ht="15.75" customHeight="1" x14ac:dyDescent="0.25">
      <c r="B314" s="26"/>
      <c r="C314" s="26"/>
      <c r="D314" s="26"/>
      <c r="E314" s="26"/>
      <c r="F314" s="26"/>
    </row>
    <row r="315" spans="2:6" ht="15.75" customHeight="1" x14ac:dyDescent="0.25">
      <c r="B315" s="26"/>
      <c r="C315" s="26"/>
      <c r="D315" s="26"/>
      <c r="E315" s="26"/>
      <c r="F315" s="26"/>
    </row>
    <row r="316" spans="2:6" ht="15.75" customHeight="1" x14ac:dyDescent="0.25">
      <c r="B316" s="26"/>
      <c r="C316" s="26"/>
      <c r="D316" s="26"/>
      <c r="E316" s="26"/>
      <c r="F316" s="26"/>
    </row>
    <row r="317" spans="2:6" ht="15.75" customHeight="1" x14ac:dyDescent="0.25">
      <c r="B317" s="26"/>
      <c r="C317" s="26"/>
      <c r="D317" s="26"/>
      <c r="E317" s="26"/>
      <c r="F317" s="26"/>
    </row>
    <row r="318" spans="2:6" ht="15.75" customHeight="1" x14ac:dyDescent="0.25">
      <c r="B318" s="26"/>
      <c r="C318" s="26"/>
      <c r="D318" s="26"/>
      <c r="E318" s="26"/>
      <c r="F318" s="26"/>
    </row>
    <row r="319" spans="2:6" ht="15.75" customHeight="1" x14ac:dyDescent="0.25">
      <c r="B319" s="26"/>
      <c r="C319" s="26"/>
      <c r="D319" s="26"/>
      <c r="E319" s="26"/>
      <c r="F319" s="26"/>
    </row>
    <row r="320" spans="2:6" ht="15.75" customHeight="1" x14ac:dyDescent="0.25">
      <c r="B320" s="26"/>
      <c r="C320" s="26"/>
      <c r="D320" s="26"/>
      <c r="E320" s="26"/>
      <c r="F320" s="26"/>
    </row>
    <row r="321" spans="2:6" ht="15.75" customHeight="1" x14ac:dyDescent="0.25">
      <c r="B321" s="26"/>
      <c r="C321" s="26"/>
      <c r="D321" s="26"/>
      <c r="E321" s="26"/>
      <c r="F321" s="26"/>
    </row>
    <row r="322" spans="2:6" ht="15.75" customHeight="1" x14ac:dyDescent="0.25">
      <c r="B322" s="26"/>
      <c r="C322" s="26"/>
      <c r="D322" s="26"/>
      <c r="E322" s="26"/>
      <c r="F322" s="26"/>
    </row>
    <row r="323" spans="2:6" ht="15.75" customHeight="1" x14ac:dyDescent="0.25">
      <c r="B323" s="26"/>
      <c r="C323" s="26"/>
      <c r="D323" s="26"/>
      <c r="E323" s="26"/>
      <c r="F323" s="26"/>
    </row>
    <row r="324" spans="2:6" ht="15.75" customHeight="1" x14ac:dyDescent="0.25">
      <c r="B324" s="26"/>
      <c r="C324" s="26"/>
      <c r="D324" s="26"/>
      <c r="E324" s="26"/>
      <c r="F324" s="26"/>
    </row>
    <row r="325" spans="2:6" ht="15.75" customHeight="1" x14ac:dyDescent="0.25">
      <c r="B325" s="26"/>
      <c r="C325" s="26"/>
      <c r="D325" s="26"/>
      <c r="E325" s="26"/>
      <c r="F325" s="26"/>
    </row>
    <row r="326" spans="2:6" ht="15.75" customHeight="1" x14ac:dyDescent="0.25">
      <c r="B326" s="26"/>
      <c r="C326" s="26"/>
      <c r="D326" s="26"/>
      <c r="E326" s="26"/>
      <c r="F326" s="26"/>
    </row>
    <row r="327" spans="2:6" ht="15.75" customHeight="1" x14ac:dyDescent="0.25">
      <c r="B327" s="26"/>
      <c r="C327" s="26"/>
      <c r="D327" s="26"/>
      <c r="E327" s="26"/>
      <c r="F327" s="26"/>
    </row>
    <row r="328" spans="2:6" ht="15.75" customHeight="1" x14ac:dyDescent="0.25">
      <c r="B328" s="26"/>
      <c r="C328" s="26"/>
      <c r="D328" s="26"/>
      <c r="E328" s="26"/>
      <c r="F328" s="26"/>
    </row>
    <row r="329" spans="2:6" ht="15.75" customHeight="1" x14ac:dyDescent="0.25">
      <c r="B329" s="26"/>
      <c r="C329" s="26"/>
      <c r="D329" s="26"/>
      <c r="E329" s="26"/>
      <c r="F329" s="26"/>
    </row>
    <row r="330" spans="2:6" ht="15.75" customHeight="1" x14ac:dyDescent="0.25">
      <c r="B330" s="26"/>
      <c r="C330" s="26"/>
      <c r="D330" s="26"/>
      <c r="E330" s="26"/>
      <c r="F330" s="26"/>
    </row>
    <row r="331" spans="2:6" ht="15.75" customHeight="1" x14ac:dyDescent="0.25">
      <c r="B331" s="26"/>
      <c r="C331" s="26"/>
      <c r="D331" s="26"/>
      <c r="E331" s="26"/>
      <c r="F331" s="26"/>
    </row>
    <row r="332" spans="2:6" ht="15.75" customHeight="1" x14ac:dyDescent="0.25">
      <c r="B332" s="26"/>
      <c r="C332" s="26"/>
      <c r="D332" s="26"/>
      <c r="E332" s="26"/>
      <c r="F332" s="26"/>
    </row>
    <row r="333" spans="2:6" ht="15.75" customHeight="1" x14ac:dyDescent="0.25">
      <c r="B333" s="26"/>
      <c r="C333" s="26"/>
      <c r="D333" s="26"/>
      <c r="E333" s="26"/>
      <c r="F333" s="26"/>
    </row>
    <row r="334" spans="2:6" ht="15.75" customHeight="1" x14ac:dyDescent="0.25">
      <c r="B334" s="26"/>
      <c r="C334" s="26"/>
      <c r="D334" s="26"/>
      <c r="E334" s="26"/>
      <c r="F334" s="26"/>
    </row>
    <row r="335" spans="2:6" ht="15.75" customHeight="1" x14ac:dyDescent="0.25">
      <c r="B335" s="26"/>
      <c r="C335" s="26"/>
      <c r="D335" s="26"/>
      <c r="E335" s="26"/>
      <c r="F335" s="26"/>
    </row>
    <row r="336" spans="2:6" ht="15.75" customHeight="1" x14ac:dyDescent="0.25">
      <c r="B336" s="26"/>
      <c r="C336" s="26"/>
      <c r="D336" s="26"/>
      <c r="E336" s="26"/>
      <c r="F336" s="26"/>
    </row>
    <row r="337" spans="2:6" ht="15.75" customHeight="1" x14ac:dyDescent="0.25">
      <c r="B337" s="26"/>
      <c r="C337" s="26"/>
      <c r="D337" s="26"/>
      <c r="E337" s="26"/>
      <c r="F337" s="26"/>
    </row>
    <row r="338" spans="2:6" ht="15.75" customHeight="1" x14ac:dyDescent="0.25">
      <c r="B338" s="26"/>
      <c r="C338" s="26"/>
      <c r="D338" s="26"/>
      <c r="E338" s="26"/>
      <c r="F338" s="26"/>
    </row>
    <row r="339" spans="2:6" ht="15.75" customHeight="1" x14ac:dyDescent="0.25">
      <c r="B339" s="26"/>
      <c r="C339" s="26"/>
      <c r="D339" s="26"/>
      <c r="E339" s="26"/>
      <c r="F339" s="26"/>
    </row>
    <row r="340" spans="2:6" ht="15.75" customHeight="1" x14ac:dyDescent="0.25">
      <c r="B340" s="26"/>
      <c r="C340" s="26"/>
      <c r="D340" s="26"/>
      <c r="E340" s="26"/>
      <c r="F340" s="26"/>
    </row>
    <row r="341" spans="2:6" ht="15.75" customHeight="1" x14ac:dyDescent="0.25">
      <c r="B341" s="26"/>
      <c r="C341" s="26"/>
      <c r="D341" s="26"/>
      <c r="E341" s="26"/>
      <c r="F341" s="26"/>
    </row>
    <row r="342" spans="2:6" ht="15.75" customHeight="1" x14ac:dyDescent="0.25">
      <c r="B342" s="26"/>
      <c r="C342" s="26"/>
      <c r="D342" s="26"/>
      <c r="E342" s="26"/>
      <c r="F342" s="26"/>
    </row>
    <row r="343" spans="2:6" ht="15.75" customHeight="1" x14ac:dyDescent="0.25">
      <c r="B343" s="26"/>
      <c r="C343" s="26"/>
      <c r="D343" s="26"/>
      <c r="E343" s="26"/>
      <c r="F343" s="26"/>
    </row>
    <row r="344" spans="2:6" ht="15.75" customHeight="1" x14ac:dyDescent="0.25">
      <c r="B344" s="26"/>
      <c r="C344" s="26"/>
      <c r="D344" s="26"/>
      <c r="E344" s="26"/>
      <c r="F344" s="26"/>
    </row>
    <row r="345" spans="2:6" ht="15.75" customHeight="1" x14ac:dyDescent="0.25">
      <c r="B345" s="26"/>
      <c r="C345" s="26"/>
      <c r="D345" s="26"/>
      <c r="E345" s="26"/>
      <c r="F345" s="26"/>
    </row>
    <row r="346" spans="2:6" ht="15.75" customHeight="1" x14ac:dyDescent="0.25">
      <c r="B346" s="26"/>
      <c r="C346" s="26"/>
      <c r="D346" s="26"/>
      <c r="E346" s="26"/>
      <c r="F346" s="26"/>
    </row>
    <row r="347" spans="2:6" ht="15.75" customHeight="1" x14ac:dyDescent="0.25">
      <c r="B347" s="26"/>
      <c r="C347" s="26"/>
      <c r="D347" s="26"/>
      <c r="E347" s="26"/>
      <c r="F347" s="26"/>
    </row>
    <row r="348" spans="2:6" ht="15.75" customHeight="1" x14ac:dyDescent="0.25">
      <c r="B348" s="26"/>
      <c r="C348" s="26"/>
      <c r="D348" s="26"/>
      <c r="E348" s="26"/>
      <c r="F348" s="26"/>
    </row>
    <row r="349" spans="2:6" ht="15.75" customHeight="1" x14ac:dyDescent="0.25">
      <c r="B349" s="26"/>
      <c r="C349" s="26"/>
      <c r="D349" s="26"/>
      <c r="E349" s="26"/>
      <c r="F349" s="26"/>
    </row>
    <row r="350" spans="2:6" ht="15.75" customHeight="1" x14ac:dyDescent="0.25">
      <c r="B350" s="26"/>
      <c r="C350" s="26"/>
      <c r="D350" s="26"/>
      <c r="E350" s="26"/>
      <c r="F350" s="26"/>
    </row>
    <row r="351" spans="2:6" ht="15.75" customHeight="1" x14ac:dyDescent="0.25">
      <c r="B351" s="26"/>
      <c r="C351" s="26"/>
      <c r="D351" s="26"/>
      <c r="E351" s="26"/>
      <c r="F351" s="26"/>
    </row>
    <row r="352" spans="2:6" ht="15.75" customHeight="1" x14ac:dyDescent="0.25">
      <c r="B352" s="26"/>
      <c r="C352" s="26"/>
      <c r="D352" s="26"/>
      <c r="E352" s="26"/>
      <c r="F352" s="26"/>
    </row>
    <row r="353" spans="2:6" ht="15.75" customHeight="1" x14ac:dyDescent="0.25">
      <c r="B353" s="26"/>
      <c r="C353" s="26"/>
      <c r="D353" s="26"/>
      <c r="E353" s="26"/>
      <c r="F353" s="26"/>
    </row>
    <row r="354" spans="2:6" ht="15.75" customHeight="1" x14ac:dyDescent="0.25">
      <c r="B354" s="26"/>
      <c r="C354" s="26"/>
      <c r="D354" s="26"/>
      <c r="E354" s="26"/>
      <c r="F354" s="26"/>
    </row>
    <row r="355" spans="2:6" ht="15.75" customHeight="1" x14ac:dyDescent="0.25">
      <c r="B355" s="26"/>
      <c r="C355" s="26"/>
      <c r="D355" s="26"/>
      <c r="E355" s="26"/>
      <c r="F355" s="26"/>
    </row>
    <row r="356" spans="2:6" ht="15.75" customHeight="1" x14ac:dyDescent="0.25">
      <c r="B356" s="26"/>
      <c r="C356" s="26"/>
      <c r="D356" s="26"/>
      <c r="E356" s="26"/>
      <c r="F356" s="26"/>
    </row>
    <row r="357" spans="2:6" ht="15.75" customHeight="1" x14ac:dyDescent="0.25">
      <c r="B357" s="26"/>
      <c r="C357" s="26"/>
      <c r="D357" s="26"/>
      <c r="E357" s="26"/>
      <c r="F357" s="26"/>
    </row>
    <row r="358" spans="2:6" ht="15.75" customHeight="1" x14ac:dyDescent="0.25">
      <c r="B358" s="26"/>
      <c r="C358" s="26"/>
      <c r="D358" s="26"/>
      <c r="E358" s="26"/>
      <c r="F358" s="26"/>
    </row>
    <row r="359" spans="2:6" ht="15.75" customHeight="1" x14ac:dyDescent="0.25">
      <c r="B359" s="26"/>
      <c r="C359" s="26"/>
      <c r="D359" s="26"/>
      <c r="E359" s="26"/>
      <c r="F359" s="26"/>
    </row>
    <row r="360" spans="2:6" ht="15.75" customHeight="1" x14ac:dyDescent="0.25">
      <c r="B360" s="26"/>
      <c r="C360" s="26"/>
      <c r="D360" s="26"/>
      <c r="E360" s="26"/>
      <c r="F360" s="26"/>
    </row>
    <row r="361" spans="2:6" ht="15.75" customHeight="1" x14ac:dyDescent="0.25">
      <c r="B361" s="26"/>
      <c r="C361" s="26"/>
      <c r="D361" s="26"/>
      <c r="E361" s="26"/>
      <c r="F361" s="26"/>
    </row>
    <row r="362" spans="2:6" ht="15.75" customHeight="1" x14ac:dyDescent="0.25">
      <c r="B362" s="26"/>
      <c r="C362" s="26"/>
      <c r="D362" s="26"/>
      <c r="E362" s="26"/>
      <c r="F362" s="26"/>
    </row>
    <row r="363" spans="2:6" ht="15.75" customHeight="1" x14ac:dyDescent="0.25">
      <c r="B363" s="26"/>
      <c r="C363" s="26"/>
      <c r="D363" s="26"/>
      <c r="E363" s="26"/>
      <c r="F363" s="26"/>
    </row>
    <row r="364" spans="2:6" ht="15.75" customHeight="1" x14ac:dyDescent="0.25">
      <c r="B364" s="26"/>
      <c r="C364" s="26"/>
      <c r="D364" s="26"/>
      <c r="E364" s="26"/>
      <c r="F364" s="26"/>
    </row>
    <row r="365" spans="2:6" ht="15.75" customHeight="1" x14ac:dyDescent="0.25">
      <c r="B365" s="26"/>
      <c r="C365" s="26"/>
      <c r="D365" s="26"/>
      <c r="E365" s="26"/>
      <c r="F365" s="26"/>
    </row>
    <row r="366" spans="2:6" ht="15.75" customHeight="1" x14ac:dyDescent="0.25">
      <c r="B366" s="26"/>
      <c r="C366" s="26"/>
      <c r="D366" s="26"/>
      <c r="E366" s="26"/>
      <c r="F366" s="26"/>
    </row>
    <row r="367" spans="2:6" ht="15.75" customHeight="1" x14ac:dyDescent="0.25">
      <c r="B367" s="26"/>
      <c r="C367" s="26"/>
      <c r="D367" s="26"/>
      <c r="E367" s="26"/>
      <c r="F367" s="26"/>
    </row>
    <row r="368" spans="2:6" ht="15.75" customHeight="1" x14ac:dyDescent="0.25">
      <c r="B368" s="26"/>
      <c r="C368" s="26"/>
      <c r="D368" s="26"/>
      <c r="E368" s="26"/>
      <c r="F368" s="26"/>
    </row>
    <row r="369" spans="2:6" ht="15.75" customHeight="1" x14ac:dyDescent="0.25">
      <c r="B369" s="26"/>
      <c r="C369" s="26"/>
      <c r="D369" s="26"/>
      <c r="E369" s="26"/>
      <c r="F369" s="26"/>
    </row>
    <row r="370" spans="2:6" ht="15.75" customHeight="1" x14ac:dyDescent="0.25">
      <c r="B370" s="26"/>
      <c r="C370" s="26"/>
      <c r="D370" s="26"/>
      <c r="E370" s="26"/>
      <c r="F370" s="26"/>
    </row>
    <row r="371" spans="2:6" ht="15.75" customHeight="1" x14ac:dyDescent="0.25">
      <c r="B371" s="26"/>
      <c r="C371" s="26"/>
      <c r="D371" s="26"/>
      <c r="E371" s="26"/>
      <c r="F371" s="26"/>
    </row>
    <row r="372" spans="2:6" ht="15.75" customHeight="1" x14ac:dyDescent="0.25">
      <c r="B372" s="26"/>
      <c r="C372" s="26"/>
      <c r="D372" s="26"/>
      <c r="E372" s="26"/>
      <c r="F372" s="26"/>
    </row>
    <row r="373" spans="2:6" ht="15.75" customHeight="1" x14ac:dyDescent="0.25">
      <c r="B373" s="26"/>
      <c r="C373" s="26"/>
      <c r="D373" s="26"/>
      <c r="E373" s="26"/>
      <c r="F373" s="26"/>
    </row>
    <row r="374" spans="2:6" ht="15.75" customHeight="1" x14ac:dyDescent="0.25">
      <c r="B374" s="26"/>
      <c r="C374" s="26"/>
      <c r="D374" s="26"/>
      <c r="E374" s="26"/>
      <c r="F374" s="26"/>
    </row>
    <row r="375" spans="2:6" ht="15.75" customHeight="1" x14ac:dyDescent="0.25">
      <c r="B375" s="26"/>
      <c r="C375" s="26"/>
      <c r="D375" s="26"/>
      <c r="E375" s="26"/>
      <c r="F375" s="26"/>
    </row>
    <row r="376" spans="2:6" ht="15.75" customHeight="1" x14ac:dyDescent="0.25">
      <c r="B376" s="26"/>
      <c r="C376" s="26"/>
      <c r="D376" s="26"/>
      <c r="E376" s="26"/>
      <c r="F376" s="26"/>
    </row>
    <row r="377" spans="2:6" ht="15.75" customHeight="1" x14ac:dyDescent="0.25">
      <c r="B377" s="26"/>
      <c r="C377" s="26"/>
      <c r="D377" s="26"/>
      <c r="E377" s="26"/>
      <c r="F377" s="26"/>
    </row>
    <row r="378" spans="2:6" ht="15.75" customHeight="1" x14ac:dyDescent="0.25">
      <c r="B378" s="26"/>
      <c r="C378" s="26"/>
      <c r="D378" s="26"/>
      <c r="E378" s="26"/>
      <c r="F378" s="26"/>
    </row>
    <row r="379" spans="2:6" ht="15.75" customHeight="1" x14ac:dyDescent="0.25">
      <c r="B379" s="26"/>
      <c r="C379" s="26"/>
      <c r="D379" s="26"/>
      <c r="E379" s="26"/>
      <c r="F379" s="26"/>
    </row>
    <row r="380" spans="2:6" ht="15.75" customHeight="1" x14ac:dyDescent="0.25">
      <c r="B380" s="26"/>
      <c r="C380" s="26"/>
      <c r="D380" s="26"/>
      <c r="E380" s="26"/>
      <c r="F380" s="26"/>
    </row>
    <row r="381" spans="2:6" ht="15.75" customHeight="1" x14ac:dyDescent="0.25">
      <c r="B381" s="26"/>
      <c r="C381" s="26"/>
      <c r="D381" s="26"/>
      <c r="E381" s="26"/>
      <c r="F381" s="26"/>
    </row>
    <row r="382" spans="2:6" ht="15.75" customHeight="1" x14ac:dyDescent="0.25">
      <c r="B382" s="26"/>
      <c r="C382" s="26"/>
      <c r="D382" s="26"/>
      <c r="E382" s="26"/>
      <c r="F382" s="26"/>
    </row>
    <row r="383" spans="2:6" ht="15.75" customHeight="1" x14ac:dyDescent="0.25">
      <c r="B383" s="26"/>
      <c r="C383" s="26"/>
      <c r="D383" s="26"/>
      <c r="E383" s="26"/>
      <c r="F383" s="26"/>
    </row>
    <row r="384" spans="2:6" ht="15.75" customHeight="1" x14ac:dyDescent="0.25">
      <c r="B384" s="26"/>
      <c r="C384" s="26"/>
      <c r="D384" s="26"/>
      <c r="E384" s="26"/>
      <c r="F384" s="26"/>
    </row>
    <row r="385" spans="2:6" ht="15.75" customHeight="1" x14ac:dyDescent="0.25">
      <c r="B385" s="26"/>
      <c r="C385" s="26"/>
      <c r="D385" s="26"/>
      <c r="E385" s="26"/>
      <c r="F385" s="26"/>
    </row>
    <row r="386" spans="2:6" ht="15.75" customHeight="1" x14ac:dyDescent="0.25">
      <c r="B386" s="26"/>
      <c r="C386" s="26"/>
      <c r="D386" s="26"/>
      <c r="E386" s="26"/>
      <c r="F386" s="26"/>
    </row>
    <row r="387" spans="2:6" ht="15.75" customHeight="1" x14ac:dyDescent="0.25">
      <c r="B387" s="26"/>
      <c r="C387" s="26"/>
      <c r="D387" s="26"/>
      <c r="E387" s="26"/>
      <c r="F387" s="26"/>
    </row>
    <row r="388" spans="2:6" ht="15.75" customHeight="1" x14ac:dyDescent="0.25">
      <c r="B388" s="26"/>
      <c r="C388" s="26"/>
      <c r="D388" s="26"/>
      <c r="E388" s="26"/>
      <c r="F388" s="26"/>
    </row>
    <row r="389" spans="2:6" ht="15.75" customHeight="1" x14ac:dyDescent="0.25">
      <c r="B389" s="26"/>
      <c r="C389" s="26"/>
      <c r="D389" s="26"/>
      <c r="E389" s="26"/>
      <c r="F389" s="26"/>
    </row>
    <row r="390" spans="2:6" ht="15.75" customHeight="1" x14ac:dyDescent="0.25">
      <c r="B390" s="26"/>
      <c r="C390" s="26"/>
      <c r="D390" s="26"/>
      <c r="E390" s="26"/>
      <c r="F390" s="26"/>
    </row>
    <row r="391" spans="2:6" ht="15.75" customHeight="1" x14ac:dyDescent="0.25">
      <c r="B391" s="26"/>
      <c r="C391" s="26"/>
      <c r="D391" s="26"/>
      <c r="E391" s="26"/>
      <c r="F391" s="26"/>
    </row>
    <row r="392" spans="2:6" ht="15.75" customHeight="1" x14ac:dyDescent="0.25">
      <c r="B392" s="26"/>
      <c r="C392" s="26"/>
      <c r="D392" s="26"/>
      <c r="E392" s="26"/>
      <c r="F392" s="26"/>
    </row>
    <row r="393" spans="2:6" ht="15.75" customHeight="1" x14ac:dyDescent="0.25">
      <c r="B393" s="26"/>
      <c r="C393" s="26"/>
      <c r="D393" s="26"/>
      <c r="E393" s="26"/>
      <c r="F393" s="26"/>
    </row>
    <row r="394" spans="2:6" ht="15.75" customHeight="1" x14ac:dyDescent="0.25">
      <c r="B394" s="26"/>
      <c r="C394" s="26"/>
      <c r="D394" s="26"/>
      <c r="E394" s="26"/>
      <c r="F394" s="26"/>
    </row>
    <row r="395" spans="2:6" ht="15.75" customHeight="1" x14ac:dyDescent="0.25">
      <c r="B395" s="26"/>
      <c r="C395" s="26"/>
      <c r="D395" s="26"/>
      <c r="E395" s="26"/>
      <c r="F395" s="26"/>
    </row>
    <row r="396" spans="2:6" ht="15.75" customHeight="1" x14ac:dyDescent="0.25">
      <c r="B396" s="26"/>
      <c r="C396" s="26"/>
      <c r="D396" s="26"/>
      <c r="E396" s="26"/>
      <c r="F396" s="26"/>
    </row>
    <row r="397" spans="2:6" ht="15.75" customHeight="1" x14ac:dyDescent="0.25">
      <c r="B397" s="26"/>
      <c r="C397" s="26"/>
      <c r="D397" s="26"/>
      <c r="E397" s="26"/>
      <c r="F397" s="26"/>
    </row>
    <row r="398" spans="2:6" ht="15.75" customHeight="1" x14ac:dyDescent="0.25">
      <c r="B398" s="26"/>
      <c r="C398" s="26"/>
      <c r="D398" s="26"/>
      <c r="E398" s="26"/>
      <c r="F398" s="26"/>
    </row>
    <row r="399" spans="2:6" ht="15.75" customHeight="1" x14ac:dyDescent="0.25">
      <c r="B399" s="26"/>
      <c r="C399" s="26"/>
      <c r="D399" s="26"/>
      <c r="E399" s="26"/>
      <c r="F399" s="26"/>
    </row>
    <row r="400" spans="2:6" ht="15.75" customHeight="1" x14ac:dyDescent="0.25">
      <c r="B400" s="26"/>
      <c r="C400" s="26"/>
      <c r="D400" s="26"/>
      <c r="E400" s="26"/>
      <c r="F400" s="26"/>
    </row>
    <row r="401" spans="2:6" ht="15.75" customHeight="1" x14ac:dyDescent="0.25">
      <c r="B401" s="26"/>
      <c r="C401" s="26"/>
      <c r="D401" s="26"/>
      <c r="E401" s="26"/>
      <c r="F401" s="26"/>
    </row>
    <row r="402" spans="2:6" ht="15.75" customHeight="1" x14ac:dyDescent="0.25">
      <c r="B402" s="26"/>
      <c r="C402" s="26"/>
      <c r="D402" s="26"/>
      <c r="E402" s="26"/>
      <c r="F402" s="26"/>
    </row>
    <row r="403" spans="2:6" ht="15.75" customHeight="1" x14ac:dyDescent="0.25">
      <c r="B403" s="26"/>
      <c r="C403" s="26"/>
      <c r="D403" s="26"/>
      <c r="E403" s="26"/>
      <c r="F403" s="26"/>
    </row>
    <row r="404" spans="2:6" ht="15.75" customHeight="1" x14ac:dyDescent="0.25">
      <c r="B404" s="26"/>
      <c r="C404" s="26"/>
      <c r="D404" s="26"/>
      <c r="E404" s="26"/>
      <c r="F404" s="26"/>
    </row>
    <row r="405" spans="2:6" ht="15.75" customHeight="1" x14ac:dyDescent="0.25">
      <c r="B405" s="26"/>
      <c r="C405" s="26"/>
      <c r="D405" s="26"/>
      <c r="E405" s="26"/>
      <c r="F405" s="26"/>
    </row>
    <row r="406" spans="2:6" ht="15.75" customHeight="1" x14ac:dyDescent="0.25">
      <c r="B406" s="26"/>
      <c r="C406" s="26"/>
      <c r="D406" s="26"/>
      <c r="E406" s="26"/>
      <c r="F406" s="26"/>
    </row>
    <row r="407" spans="2:6" ht="15.75" customHeight="1" x14ac:dyDescent="0.25">
      <c r="B407" s="26"/>
      <c r="C407" s="26"/>
      <c r="D407" s="26"/>
      <c r="E407" s="26"/>
      <c r="F407" s="26"/>
    </row>
    <row r="408" spans="2:6" ht="15.75" customHeight="1" x14ac:dyDescent="0.25">
      <c r="B408" s="26"/>
      <c r="C408" s="26"/>
      <c r="D408" s="26"/>
      <c r="E408" s="26"/>
      <c r="F408" s="26"/>
    </row>
    <row r="409" spans="2:6" ht="15.75" customHeight="1" x14ac:dyDescent="0.25">
      <c r="B409" s="26"/>
      <c r="C409" s="26"/>
      <c r="D409" s="26"/>
      <c r="E409" s="26"/>
      <c r="F409" s="26"/>
    </row>
    <row r="410" spans="2:6" ht="15.75" customHeight="1" x14ac:dyDescent="0.25">
      <c r="B410" s="26"/>
      <c r="C410" s="26"/>
      <c r="D410" s="26"/>
      <c r="E410" s="26"/>
      <c r="F410" s="26"/>
    </row>
    <row r="411" spans="2:6" ht="15.75" customHeight="1" x14ac:dyDescent="0.25">
      <c r="B411" s="26"/>
      <c r="C411" s="26"/>
      <c r="D411" s="26"/>
      <c r="E411" s="26"/>
      <c r="F411" s="26"/>
    </row>
    <row r="412" spans="2:6" ht="15.75" customHeight="1" x14ac:dyDescent="0.25">
      <c r="B412" s="26"/>
      <c r="C412" s="26"/>
      <c r="D412" s="26"/>
      <c r="E412" s="26"/>
      <c r="F412" s="26"/>
    </row>
    <row r="413" spans="2:6" ht="15.75" customHeight="1" x14ac:dyDescent="0.25">
      <c r="B413" s="26"/>
      <c r="C413" s="26"/>
      <c r="D413" s="26"/>
      <c r="E413" s="26"/>
      <c r="F413" s="26"/>
    </row>
    <row r="414" spans="2:6" ht="15.75" customHeight="1" x14ac:dyDescent="0.25">
      <c r="B414" s="26"/>
      <c r="C414" s="26"/>
      <c r="D414" s="26"/>
      <c r="E414" s="26"/>
      <c r="F414" s="26"/>
    </row>
    <row r="415" spans="2:6" ht="15.75" customHeight="1" x14ac:dyDescent="0.25">
      <c r="B415" s="26"/>
      <c r="C415" s="26"/>
      <c r="D415" s="26"/>
      <c r="E415" s="26"/>
      <c r="F415" s="26"/>
    </row>
    <row r="416" spans="2:6" ht="15.75" customHeight="1" x14ac:dyDescent="0.25">
      <c r="B416" s="26"/>
      <c r="C416" s="26"/>
      <c r="D416" s="26"/>
      <c r="E416" s="26"/>
      <c r="F416" s="26"/>
    </row>
    <row r="417" spans="2:6" ht="15.75" customHeight="1" x14ac:dyDescent="0.25">
      <c r="B417" s="26"/>
      <c r="C417" s="26"/>
      <c r="D417" s="26"/>
      <c r="E417" s="26"/>
      <c r="F417" s="26"/>
    </row>
    <row r="418" spans="2:6" ht="15.75" customHeight="1" x14ac:dyDescent="0.25">
      <c r="B418" s="26"/>
      <c r="C418" s="26"/>
      <c r="D418" s="26"/>
      <c r="E418" s="26"/>
      <c r="F418" s="26"/>
    </row>
    <row r="419" spans="2:6" ht="15.75" customHeight="1" x14ac:dyDescent="0.25">
      <c r="B419" s="26"/>
      <c r="C419" s="26"/>
      <c r="D419" s="26"/>
      <c r="E419" s="26"/>
      <c r="F419" s="26"/>
    </row>
    <row r="420" spans="2:6" ht="15.75" customHeight="1" x14ac:dyDescent="0.25">
      <c r="B420" s="26"/>
      <c r="C420" s="26"/>
      <c r="D420" s="26"/>
      <c r="E420" s="26"/>
      <c r="F420" s="26"/>
    </row>
    <row r="421" spans="2:6" ht="15.75" customHeight="1" x14ac:dyDescent="0.25">
      <c r="B421" s="26"/>
      <c r="C421" s="26"/>
      <c r="D421" s="26"/>
      <c r="E421" s="26"/>
      <c r="F421" s="26"/>
    </row>
    <row r="422" spans="2:6" ht="15.75" customHeight="1" x14ac:dyDescent="0.25">
      <c r="B422" s="26"/>
      <c r="C422" s="26"/>
      <c r="D422" s="26"/>
      <c r="E422" s="26"/>
      <c r="F422" s="26"/>
    </row>
    <row r="423" spans="2:6" ht="15.75" customHeight="1" x14ac:dyDescent="0.25">
      <c r="B423" s="26"/>
      <c r="C423" s="26"/>
      <c r="D423" s="26"/>
      <c r="E423" s="26"/>
      <c r="F423" s="26"/>
    </row>
    <row r="424" spans="2:6" ht="15.75" customHeight="1" x14ac:dyDescent="0.25">
      <c r="B424" s="26"/>
      <c r="C424" s="26"/>
      <c r="D424" s="26"/>
      <c r="E424" s="26"/>
      <c r="F424" s="26"/>
    </row>
    <row r="425" spans="2:6" ht="15.75" customHeight="1" x14ac:dyDescent="0.25">
      <c r="B425" s="26"/>
      <c r="C425" s="26"/>
      <c r="D425" s="26"/>
      <c r="E425" s="26"/>
      <c r="F425" s="26"/>
    </row>
    <row r="426" spans="2:6" ht="15.75" customHeight="1" x14ac:dyDescent="0.25">
      <c r="B426" s="26"/>
      <c r="C426" s="26"/>
      <c r="D426" s="26"/>
      <c r="E426" s="26"/>
      <c r="F426" s="26"/>
    </row>
    <row r="427" spans="2:6" ht="15.75" customHeight="1" x14ac:dyDescent="0.25">
      <c r="B427" s="26"/>
      <c r="C427" s="26"/>
      <c r="D427" s="26"/>
      <c r="E427" s="26"/>
      <c r="F427" s="26"/>
    </row>
    <row r="428" spans="2:6" ht="15.75" customHeight="1" x14ac:dyDescent="0.25">
      <c r="B428" s="26"/>
      <c r="C428" s="26"/>
      <c r="D428" s="26"/>
      <c r="E428" s="26"/>
      <c r="F428" s="26"/>
    </row>
    <row r="429" spans="2:6" ht="15.75" customHeight="1" x14ac:dyDescent="0.25">
      <c r="B429" s="26"/>
      <c r="C429" s="26"/>
      <c r="D429" s="26"/>
      <c r="E429" s="26"/>
      <c r="F429" s="26"/>
    </row>
    <row r="430" spans="2:6" ht="15.75" customHeight="1" x14ac:dyDescent="0.25">
      <c r="B430" s="26"/>
      <c r="C430" s="26"/>
      <c r="D430" s="26"/>
      <c r="E430" s="26"/>
      <c r="F430" s="26"/>
    </row>
    <row r="431" spans="2:6" ht="15.75" customHeight="1" x14ac:dyDescent="0.25">
      <c r="B431" s="26"/>
      <c r="C431" s="26"/>
      <c r="D431" s="26"/>
      <c r="E431" s="26"/>
      <c r="F431" s="26"/>
    </row>
    <row r="432" spans="2:6" ht="15.75" customHeight="1" x14ac:dyDescent="0.25">
      <c r="B432" s="26"/>
      <c r="C432" s="26"/>
      <c r="D432" s="26"/>
      <c r="E432" s="26"/>
      <c r="F432" s="26"/>
    </row>
    <row r="433" spans="2:6" ht="15.75" customHeight="1" x14ac:dyDescent="0.25">
      <c r="B433" s="26"/>
      <c r="C433" s="26"/>
      <c r="D433" s="26"/>
      <c r="E433" s="26"/>
      <c r="F433" s="26"/>
    </row>
    <row r="434" spans="2:6" ht="15.75" customHeight="1" x14ac:dyDescent="0.25">
      <c r="B434" s="26"/>
      <c r="C434" s="26"/>
      <c r="D434" s="26"/>
      <c r="E434" s="26"/>
      <c r="F434" s="26"/>
    </row>
    <row r="435" spans="2:6" ht="15.75" customHeight="1" x14ac:dyDescent="0.25">
      <c r="B435" s="26"/>
      <c r="C435" s="26"/>
      <c r="D435" s="26"/>
      <c r="E435" s="26"/>
      <c r="F435" s="26"/>
    </row>
    <row r="436" spans="2:6" ht="15.75" customHeight="1" x14ac:dyDescent="0.25">
      <c r="B436" s="26"/>
      <c r="C436" s="26"/>
      <c r="D436" s="26"/>
      <c r="E436" s="26"/>
      <c r="F436" s="26"/>
    </row>
    <row r="437" spans="2:6" ht="15.75" customHeight="1" x14ac:dyDescent="0.25">
      <c r="B437" s="26"/>
      <c r="C437" s="26"/>
      <c r="D437" s="26"/>
      <c r="E437" s="26"/>
      <c r="F437" s="26"/>
    </row>
    <row r="438" spans="2:6" ht="15.75" customHeight="1" x14ac:dyDescent="0.25">
      <c r="B438" s="26"/>
      <c r="C438" s="26"/>
      <c r="D438" s="26"/>
      <c r="E438" s="26"/>
      <c r="F438" s="26"/>
    </row>
    <row r="439" spans="2:6" ht="15.75" customHeight="1" x14ac:dyDescent="0.25">
      <c r="B439" s="26"/>
      <c r="C439" s="26"/>
      <c r="D439" s="26"/>
      <c r="E439" s="26"/>
      <c r="F439" s="26"/>
    </row>
    <row r="440" spans="2:6" ht="15.75" customHeight="1" x14ac:dyDescent="0.25">
      <c r="B440" s="26"/>
      <c r="C440" s="26"/>
      <c r="D440" s="26"/>
      <c r="E440" s="26"/>
      <c r="F440" s="26"/>
    </row>
    <row r="441" spans="2:6" ht="15.75" customHeight="1" x14ac:dyDescent="0.25">
      <c r="B441" s="26"/>
      <c r="C441" s="26"/>
      <c r="D441" s="26"/>
      <c r="E441" s="26"/>
      <c r="F441" s="26"/>
    </row>
    <row r="442" spans="2:6" ht="15.75" customHeight="1" x14ac:dyDescent="0.25">
      <c r="B442" s="26"/>
      <c r="C442" s="26"/>
      <c r="D442" s="26"/>
      <c r="E442" s="26"/>
      <c r="F442" s="26"/>
    </row>
    <row r="443" spans="2:6" ht="15.75" customHeight="1" x14ac:dyDescent="0.25">
      <c r="B443" s="26"/>
      <c r="C443" s="26"/>
      <c r="D443" s="26"/>
      <c r="E443" s="26"/>
      <c r="F443" s="26"/>
    </row>
    <row r="444" spans="2:6" ht="15.75" customHeight="1" x14ac:dyDescent="0.25">
      <c r="B444" s="26"/>
      <c r="C444" s="26"/>
      <c r="D444" s="26"/>
      <c r="E444" s="26"/>
      <c r="F444" s="26"/>
    </row>
    <row r="445" spans="2:6" ht="15.75" customHeight="1" x14ac:dyDescent="0.25">
      <c r="B445" s="26"/>
      <c r="C445" s="26"/>
      <c r="D445" s="26"/>
      <c r="E445" s="26"/>
      <c r="F445" s="26"/>
    </row>
    <row r="446" spans="2:6" ht="15.75" customHeight="1" x14ac:dyDescent="0.25">
      <c r="B446" s="26"/>
      <c r="C446" s="26"/>
      <c r="D446" s="26"/>
      <c r="E446" s="26"/>
      <c r="F446" s="26"/>
    </row>
    <row r="447" spans="2:6" ht="15.75" customHeight="1" x14ac:dyDescent="0.25">
      <c r="B447" s="26"/>
      <c r="C447" s="26"/>
      <c r="D447" s="26"/>
      <c r="E447" s="26"/>
      <c r="F447" s="26"/>
    </row>
    <row r="448" spans="2:6" ht="15.75" customHeight="1" x14ac:dyDescent="0.25">
      <c r="B448" s="26"/>
      <c r="C448" s="26"/>
      <c r="D448" s="26"/>
      <c r="E448" s="26"/>
      <c r="F448" s="26"/>
    </row>
    <row r="449" spans="2:6" ht="15.75" customHeight="1" x14ac:dyDescent="0.25">
      <c r="B449" s="26"/>
      <c r="C449" s="26"/>
      <c r="D449" s="26"/>
      <c r="E449" s="26"/>
      <c r="F449" s="26"/>
    </row>
    <row r="450" spans="2:6" ht="15.75" customHeight="1" x14ac:dyDescent="0.25">
      <c r="B450" s="26"/>
      <c r="C450" s="26"/>
      <c r="D450" s="26"/>
      <c r="E450" s="26"/>
      <c r="F450" s="26"/>
    </row>
    <row r="451" spans="2:6" ht="15.75" customHeight="1" x14ac:dyDescent="0.25">
      <c r="B451" s="26"/>
      <c r="C451" s="26"/>
      <c r="D451" s="26"/>
      <c r="E451" s="26"/>
      <c r="F451" s="26"/>
    </row>
    <row r="452" spans="2:6" ht="15.75" customHeight="1" x14ac:dyDescent="0.25">
      <c r="B452" s="26"/>
      <c r="C452" s="26"/>
      <c r="D452" s="26"/>
      <c r="E452" s="26"/>
      <c r="F452" s="26"/>
    </row>
    <row r="453" spans="2:6" ht="15.75" customHeight="1" x14ac:dyDescent="0.25">
      <c r="B453" s="26"/>
      <c r="C453" s="26"/>
      <c r="D453" s="26"/>
      <c r="E453" s="26"/>
      <c r="F453" s="26"/>
    </row>
    <row r="454" spans="2:6" ht="15.75" customHeight="1" x14ac:dyDescent="0.25">
      <c r="B454" s="26"/>
      <c r="C454" s="26"/>
      <c r="D454" s="26"/>
      <c r="E454" s="26"/>
      <c r="F454" s="26"/>
    </row>
    <row r="455" spans="2:6" ht="15.75" customHeight="1" x14ac:dyDescent="0.25">
      <c r="B455" s="26"/>
      <c r="C455" s="26"/>
      <c r="D455" s="26"/>
      <c r="E455" s="26"/>
      <c r="F455" s="26"/>
    </row>
    <row r="456" spans="2:6" ht="15.75" customHeight="1" x14ac:dyDescent="0.25">
      <c r="B456" s="26"/>
      <c r="C456" s="26"/>
      <c r="D456" s="26"/>
      <c r="E456" s="26"/>
      <c r="F456" s="26"/>
    </row>
    <row r="457" spans="2:6" ht="15.75" customHeight="1" x14ac:dyDescent="0.25">
      <c r="B457" s="26"/>
      <c r="C457" s="26"/>
      <c r="D457" s="26"/>
      <c r="E457" s="26"/>
      <c r="F457" s="26"/>
    </row>
    <row r="458" spans="2:6" ht="15.75" customHeight="1" x14ac:dyDescent="0.25">
      <c r="B458" s="26"/>
      <c r="C458" s="26"/>
      <c r="D458" s="26"/>
      <c r="E458" s="26"/>
      <c r="F458" s="26"/>
    </row>
    <row r="459" spans="2:6" ht="15.75" customHeight="1" x14ac:dyDescent="0.25">
      <c r="B459" s="26"/>
      <c r="C459" s="26"/>
      <c r="D459" s="26"/>
      <c r="E459" s="26"/>
      <c r="F459" s="26"/>
    </row>
    <row r="460" spans="2:6" ht="15.75" customHeight="1" x14ac:dyDescent="0.25">
      <c r="B460" s="26"/>
      <c r="C460" s="26"/>
      <c r="D460" s="26"/>
      <c r="E460" s="26"/>
      <c r="F460" s="26"/>
    </row>
    <row r="461" spans="2:6" ht="15.75" customHeight="1" x14ac:dyDescent="0.25">
      <c r="B461" s="26"/>
      <c r="C461" s="26"/>
      <c r="D461" s="26"/>
      <c r="E461" s="26"/>
      <c r="F461" s="26"/>
    </row>
    <row r="462" spans="2:6" ht="15.75" customHeight="1" x14ac:dyDescent="0.25">
      <c r="B462" s="26"/>
      <c r="C462" s="26"/>
      <c r="D462" s="26"/>
      <c r="E462" s="26"/>
      <c r="F462" s="26"/>
    </row>
    <row r="463" spans="2:6" ht="15.75" customHeight="1" x14ac:dyDescent="0.25">
      <c r="B463" s="26"/>
      <c r="C463" s="26"/>
      <c r="D463" s="26"/>
      <c r="E463" s="26"/>
      <c r="F463" s="26"/>
    </row>
    <row r="464" spans="2:6" ht="15.75" customHeight="1" x14ac:dyDescent="0.25">
      <c r="B464" s="26"/>
      <c r="C464" s="26"/>
      <c r="D464" s="26"/>
      <c r="E464" s="26"/>
      <c r="F464" s="26"/>
    </row>
    <row r="465" spans="2:6" ht="15.75" customHeight="1" x14ac:dyDescent="0.25">
      <c r="B465" s="26"/>
      <c r="C465" s="26"/>
      <c r="D465" s="26"/>
      <c r="E465" s="26"/>
      <c r="F465" s="26"/>
    </row>
    <row r="466" spans="2:6" ht="15.75" customHeight="1" x14ac:dyDescent="0.25">
      <c r="B466" s="26"/>
      <c r="C466" s="26"/>
      <c r="D466" s="26"/>
      <c r="E466" s="26"/>
      <c r="F466" s="26"/>
    </row>
    <row r="467" spans="2:6" ht="15.75" customHeight="1" x14ac:dyDescent="0.25">
      <c r="B467" s="26"/>
      <c r="C467" s="26"/>
      <c r="D467" s="26"/>
      <c r="E467" s="26"/>
      <c r="F467" s="26"/>
    </row>
    <row r="468" spans="2:6" ht="15.75" customHeight="1" x14ac:dyDescent="0.25">
      <c r="B468" s="26"/>
      <c r="C468" s="26"/>
      <c r="D468" s="26"/>
      <c r="E468" s="26"/>
      <c r="F468" s="26"/>
    </row>
    <row r="469" spans="2:6" ht="15.75" customHeight="1" x14ac:dyDescent="0.25">
      <c r="B469" s="26"/>
      <c r="C469" s="26"/>
      <c r="D469" s="26"/>
      <c r="E469" s="26"/>
      <c r="F469" s="26"/>
    </row>
    <row r="470" spans="2:6" ht="15.75" customHeight="1" x14ac:dyDescent="0.25">
      <c r="B470" s="26"/>
      <c r="C470" s="26"/>
      <c r="D470" s="26"/>
      <c r="E470" s="26"/>
      <c r="F470" s="26"/>
    </row>
    <row r="471" spans="2:6" ht="15.75" customHeight="1" x14ac:dyDescent="0.25">
      <c r="B471" s="26"/>
      <c r="C471" s="26"/>
      <c r="D471" s="26"/>
      <c r="E471" s="26"/>
      <c r="F471" s="26"/>
    </row>
    <row r="472" spans="2:6" ht="15.75" customHeight="1" x14ac:dyDescent="0.25">
      <c r="B472" s="26"/>
      <c r="C472" s="26"/>
      <c r="D472" s="26"/>
      <c r="E472" s="26"/>
      <c r="F472" s="26"/>
    </row>
    <row r="473" spans="2:6" ht="15.75" customHeight="1" x14ac:dyDescent="0.25">
      <c r="B473" s="26"/>
      <c r="C473" s="26"/>
      <c r="D473" s="26"/>
      <c r="E473" s="26"/>
      <c r="F473" s="26"/>
    </row>
    <row r="474" spans="2:6" ht="15.75" customHeight="1" x14ac:dyDescent="0.25">
      <c r="B474" s="26"/>
      <c r="C474" s="26"/>
      <c r="D474" s="26"/>
      <c r="E474" s="26"/>
      <c r="F474" s="26"/>
    </row>
    <row r="475" spans="2:6" ht="15.75" customHeight="1" x14ac:dyDescent="0.25">
      <c r="B475" s="26"/>
      <c r="C475" s="26"/>
      <c r="D475" s="26"/>
      <c r="E475" s="26"/>
      <c r="F475" s="26"/>
    </row>
    <row r="476" spans="2:6" ht="15.75" customHeight="1" x14ac:dyDescent="0.25">
      <c r="B476" s="26"/>
      <c r="C476" s="26"/>
      <c r="D476" s="26"/>
      <c r="E476" s="26"/>
      <c r="F476" s="26"/>
    </row>
    <row r="477" spans="2:6" ht="15.75" customHeight="1" x14ac:dyDescent="0.25">
      <c r="B477" s="26"/>
      <c r="C477" s="26"/>
      <c r="D477" s="26"/>
      <c r="E477" s="26"/>
      <c r="F477" s="26"/>
    </row>
    <row r="478" spans="2:6" ht="15.75" customHeight="1" x14ac:dyDescent="0.25">
      <c r="B478" s="26"/>
      <c r="C478" s="26"/>
      <c r="D478" s="26"/>
      <c r="E478" s="26"/>
      <c r="F478" s="26"/>
    </row>
    <row r="479" spans="2:6" ht="15.75" customHeight="1" x14ac:dyDescent="0.25">
      <c r="B479" s="26"/>
      <c r="C479" s="26"/>
      <c r="D479" s="26"/>
      <c r="E479" s="26"/>
      <c r="F479" s="26"/>
    </row>
    <row r="480" spans="2:6" ht="15.75" customHeight="1" x14ac:dyDescent="0.25">
      <c r="B480" s="26"/>
      <c r="C480" s="26"/>
      <c r="D480" s="26"/>
      <c r="E480" s="26"/>
      <c r="F480" s="26"/>
    </row>
    <row r="481" spans="2:6" ht="15.75" customHeight="1" x14ac:dyDescent="0.25">
      <c r="B481" s="26"/>
      <c r="C481" s="26"/>
      <c r="D481" s="26"/>
      <c r="E481" s="26"/>
      <c r="F481" s="26"/>
    </row>
    <row r="482" spans="2:6" ht="15.75" customHeight="1" x14ac:dyDescent="0.25">
      <c r="B482" s="26"/>
      <c r="C482" s="26"/>
      <c r="D482" s="26"/>
      <c r="E482" s="26"/>
      <c r="F482" s="26"/>
    </row>
    <row r="483" spans="2:6" ht="15.75" customHeight="1" x14ac:dyDescent="0.25">
      <c r="B483" s="26"/>
      <c r="C483" s="26"/>
      <c r="D483" s="26"/>
      <c r="E483" s="26"/>
      <c r="F483" s="26"/>
    </row>
    <row r="484" spans="2:6" ht="15.75" customHeight="1" x14ac:dyDescent="0.25">
      <c r="B484" s="26"/>
      <c r="C484" s="26"/>
      <c r="D484" s="26"/>
      <c r="E484" s="26"/>
      <c r="F484" s="26"/>
    </row>
    <row r="485" spans="2:6" ht="15.75" customHeight="1" x14ac:dyDescent="0.25">
      <c r="B485" s="26"/>
      <c r="C485" s="26"/>
      <c r="D485" s="26"/>
      <c r="E485" s="26"/>
      <c r="F485" s="26"/>
    </row>
    <row r="486" spans="2:6" ht="15.75" customHeight="1" x14ac:dyDescent="0.25">
      <c r="B486" s="26"/>
      <c r="C486" s="26"/>
      <c r="D486" s="26"/>
      <c r="E486" s="26"/>
      <c r="F486" s="26"/>
    </row>
    <row r="487" spans="2:6" ht="15.75" customHeight="1" x14ac:dyDescent="0.25">
      <c r="B487" s="26"/>
      <c r="C487" s="26"/>
      <c r="D487" s="26"/>
      <c r="E487" s="26"/>
      <c r="F487" s="26"/>
    </row>
    <row r="488" spans="2:6" ht="15.75" customHeight="1" x14ac:dyDescent="0.25">
      <c r="B488" s="26"/>
      <c r="C488" s="26"/>
      <c r="D488" s="26"/>
      <c r="E488" s="26"/>
      <c r="F488" s="26"/>
    </row>
    <row r="489" spans="2:6" ht="15.75" customHeight="1" x14ac:dyDescent="0.25">
      <c r="B489" s="26"/>
      <c r="C489" s="26"/>
      <c r="D489" s="26"/>
      <c r="E489" s="26"/>
      <c r="F489" s="26"/>
    </row>
    <row r="490" spans="2:6" ht="15.75" customHeight="1" x14ac:dyDescent="0.25">
      <c r="B490" s="26"/>
      <c r="C490" s="26"/>
      <c r="D490" s="26"/>
      <c r="E490" s="26"/>
      <c r="F490" s="26"/>
    </row>
    <row r="491" spans="2:6" ht="15.75" customHeight="1" x14ac:dyDescent="0.25">
      <c r="B491" s="26"/>
      <c r="C491" s="26"/>
      <c r="D491" s="26"/>
      <c r="E491" s="26"/>
      <c r="F491" s="26"/>
    </row>
    <row r="492" spans="2:6" ht="15.75" customHeight="1" x14ac:dyDescent="0.25">
      <c r="B492" s="26"/>
      <c r="C492" s="26"/>
      <c r="D492" s="26"/>
      <c r="E492" s="26"/>
      <c r="F492" s="26"/>
    </row>
    <row r="493" spans="2:6" ht="15.75" customHeight="1" x14ac:dyDescent="0.25">
      <c r="B493" s="26"/>
      <c r="C493" s="26"/>
      <c r="D493" s="26"/>
      <c r="E493" s="26"/>
      <c r="F493" s="26"/>
    </row>
    <row r="494" spans="2:6" ht="15.75" customHeight="1" x14ac:dyDescent="0.25">
      <c r="B494" s="26"/>
      <c r="C494" s="26"/>
      <c r="D494" s="26"/>
      <c r="E494" s="26"/>
      <c r="F494" s="26"/>
    </row>
    <row r="495" spans="2:6" ht="15.75" customHeight="1" x14ac:dyDescent="0.25">
      <c r="B495" s="26"/>
      <c r="C495" s="26"/>
      <c r="D495" s="26"/>
      <c r="E495" s="26"/>
      <c r="F495" s="26"/>
    </row>
    <row r="496" spans="2:6" ht="15.75" customHeight="1" x14ac:dyDescent="0.25">
      <c r="B496" s="26"/>
      <c r="C496" s="26"/>
      <c r="D496" s="26"/>
      <c r="E496" s="26"/>
      <c r="F496" s="26"/>
    </row>
    <row r="497" spans="2:6" ht="15.75" customHeight="1" x14ac:dyDescent="0.25">
      <c r="B497" s="26"/>
      <c r="C497" s="26"/>
      <c r="D497" s="26"/>
      <c r="E497" s="26"/>
      <c r="F497" s="26"/>
    </row>
    <row r="498" spans="2:6" ht="15.75" customHeight="1" x14ac:dyDescent="0.25">
      <c r="B498" s="26"/>
      <c r="C498" s="26"/>
      <c r="D498" s="26"/>
      <c r="E498" s="26"/>
      <c r="F498" s="26"/>
    </row>
    <row r="499" spans="2:6" ht="15.75" customHeight="1" x14ac:dyDescent="0.25">
      <c r="B499" s="26"/>
      <c r="C499" s="26"/>
      <c r="D499" s="26"/>
      <c r="E499" s="26"/>
      <c r="F499" s="26"/>
    </row>
    <row r="500" spans="2:6" ht="15.75" customHeight="1" x14ac:dyDescent="0.25">
      <c r="B500" s="26"/>
      <c r="C500" s="26"/>
      <c r="D500" s="26"/>
      <c r="E500" s="26"/>
      <c r="F500" s="26"/>
    </row>
    <row r="501" spans="2:6" ht="15.75" customHeight="1" x14ac:dyDescent="0.25">
      <c r="B501" s="26"/>
      <c r="C501" s="26"/>
      <c r="D501" s="26"/>
      <c r="E501" s="26"/>
      <c r="F501" s="26"/>
    </row>
    <row r="502" spans="2:6" ht="15.75" customHeight="1" x14ac:dyDescent="0.25">
      <c r="B502" s="26"/>
      <c r="C502" s="26"/>
      <c r="D502" s="26"/>
      <c r="E502" s="26"/>
      <c r="F502" s="26"/>
    </row>
    <row r="503" spans="2:6" ht="15.75" customHeight="1" x14ac:dyDescent="0.25">
      <c r="B503" s="26"/>
      <c r="C503" s="26"/>
      <c r="D503" s="26"/>
      <c r="E503" s="26"/>
      <c r="F503" s="26"/>
    </row>
    <row r="504" spans="2:6" ht="15.75" customHeight="1" x14ac:dyDescent="0.25">
      <c r="B504" s="26"/>
      <c r="C504" s="26"/>
      <c r="D504" s="26"/>
      <c r="E504" s="26"/>
      <c r="F504" s="26"/>
    </row>
    <row r="505" spans="2:6" ht="15.75" customHeight="1" x14ac:dyDescent="0.25">
      <c r="B505" s="26"/>
      <c r="C505" s="26"/>
      <c r="D505" s="26"/>
      <c r="E505" s="26"/>
      <c r="F505" s="26"/>
    </row>
    <row r="506" spans="2:6" ht="15.75" customHeight="1" x14ac:dyDescent="0.25">
      <c r="B506" s="26"/>
      <c r="C506" s="26"/>
      <c r="D506" s="26"/>
      <c r="E506" s="26"/>
      <c r="F506" s="26"/>
    </row>
    <row r="507" spans="2:6" ht="15.75" customHeight="1" x14ac:dyDescent="0.25">
      <c r="B507" s="26"/>
      <c r="C507" s="26"/>
      <c r="D507" s="26"/>
      <c r="E507" s="26"/>
      <c r="F507" s="26"/>
    </row>
    <row r="508" spans="2:6" ht="15.75" customHeight="1" x14ac:dyDescent="0.25">
      <c r="B508" s="26"/>
      <c r="C508" s="26"/>
      <c r="D508" s="26"/>
      <c r="E508" s="26"/>
      <c r="F508" s="26"/>
    </row>
    <row r="509" spans="2:6" ht="15.75" customHeight="1" x14ac:dyDescent="0.25">
      <c r="B509" s="26"/>
      <c r="C509" s="26"/>
      <c r="D509" s="26"/>
      <c r="E509" s="26"/>
      <c r="F509" s="26"/>
    </row>
    <row r="510" spans="2:6" ht="15.75" customHeight="1" x14ac:dyDescent="0.25">
      <c r="B510" s="26"/>
      <c r="C510" s="26"/>
      <c r="D510" s="26"/>
      <c r="E510" s="26"/>
      <c r="F510" s="26"/>
    </row>
    <row r="511" spans="2:6" ht="15.75" customHeight="1" x14ac:dyDescent="0.25">
      <c r="B511" s="26"/>
      <c r="C511" s="26"/>
      <c r="D511" s="26"/>
      <c r="E511" s="26"/>
      <c r="F511" s="26"/>
    </row>
    <row r="512" spans="2:6" ht="15.75" customHeight="1" x14ac:dyDescent="0.25">
      <c r="B512" s="26"/>
      <c r="C512" s="26"/>
      <c r="D512" s="26"/>
      <c r="E512" s="26"/>
      <c r="F512" s="26"/>
    </row>
    <row r="513" spans="2:6" ht="15.75" customHeight="1" x14ac:dyDescent="0.25">
      <c r="B513" s="26"/>
      <c r="C513" s="26"/>
      <c r="D513" s="26"/>
      <c r="E513" s="26"/>
      <c r="F513" s="26"/>
    </row>
    <row r="514" spans="2:6" ht="15.75" customHeight="1" x14ac:dyDescent="0.25">
      <c r="B514" s="26"/>
      <c r="C514" s="26"/>
      <c r="D514" s="26"/>
      <c r="E514" s="26"/>
      <c r="F514" s="26"/>
    </row>
    <row r="515" spans="2:6" ht="15.75" customHeight="1" x14ac:dyDescent="0.25">
      <c r="B515" s="26"/>
      <c r="C515" s="26"/>
      <c r="D515" s="26"/>
      <c r="E515" s="26"/>
      <c r="F515" s="26"/>
    </row>
    <row r="516" spans="2:6" ht="15.75" customHeight="1" x14ac:dyDescent="0.25">
      <c r="B516" s="26"/>
      <c r="C516" s="26"/>
      <c r="D516" s="26"/>
      <c r="E516" s="26"/>
      <c r="F516" s="26"/>
    </row>
    <row r="517" spans="2:6" ht="15.75" customHeight="1" x14ac:dyDescent="0.25">
      <c r="B517" s="26"/>
      <c r="C517" s="26"/>
      <c r="D517" s="26"/>
      <c r="E517" s="26"/>
      <c r="F517" s="26"/>
    </row>
    <row r="518" spans="2:6" ht="15.75" customHeight="1" x14ac:dyDescent="0.25">
      <c r="B518" s="26"/>
      <c r="C518" s="26"/>
      <c r="D518" s="26"/>
      <c r="E518" s="26"/>
      <c r="F518" s="26"/>
    </row>
    <row r="519" spans="2:6" ht="15.75" customHeight="1" x14ac:dyDescent="0.25">
      <c r="B519" s="26"/>
      <c r="C519" s="26"/>
      <c r="D519" s="26"/>
      <c r="E519" s="26"/>
      <c r="F519" s="26"/>
    </row>
    <row r="520" spans="2:6" ht="15.75" customHeight="1" x14ac:dyDescent="0.25">
      <c r="B520" s="26"/>
      <c r="C520" s="26"/>
      <c r="D520" s="26"/>
      <c r="E520" s="26"/>
      <c r="F520" s="26"/>
    </row>
    <row r="521" spans="2:6" ht="15.75" customHeight="1" x14ac:dyDescent="0.25">
      <c r="B521" s="26"/>
      <c r="C521" s="26"/>
      <c r="D521" s="26"/>
      <c r="E521" s="26"/>
      <c r="F521" s="26"/>
    </row>
    <row r="522" spans="2:6" ht="15.75" customHeight="1" x14ac:dyDescent="0.25">
      <c r="B522" s="26"/>
      <c r="C522" s="26"/>
      <c r="D522" s="26"/>
      <c r="E522" s="26"/>
      <c r="F522" s="26"/>
    </row>
    <row r="523" spans="2:6" ht="15.75" customHeight="1" x14ac:dyDescent="0.25">
      <c r="B523" s="26"/>
      <c r="C523" s="26"/>
      <c r="D523" s="26"/>
      <c r="E523" s="26"/>
      <c r="F523" s="26"/>
    </row>
    <row r="524" spans="2:6" ht="15.75" customHeight="1" x14ac:dyDescent="0.25">
      <c r="B524" s="26"/>
      <c r="C524" s="26"/>
      <c r="D524" s="26"/>
      <c r="E524" s="26"/>
      <c r="F524" s="26"/>
    </row>
    <row r="525" spans="2:6" ht="15.75" customHeight="1" x14ac:dyDescent="0.25">
      <c r="B525" s="26"/>
      <c r="C525" s="26"/>
      <c r="D525" s="26"/>
      <c r="E525" s="26"/>
      <c r="F525" s="26"/>
    </row>
    <row r="526" spans="2:6" ht="15.75" customHeight="1" x14ac:dyDescent="0.25">
      <c r="B526" s="26"/>
      <c r="C526" s="26"/>
      <c r="D526" s="26"/>
      <c r="E526" s="26"/>
      <c r="F526" s="26"/>
    </row>
    <row r="527" spans="2:6" ht="15.75" customHeight="1" x14ac:dyDescent="0.25">
      <c r="B527" s="26"/>
      <c r="C527" s="26"/>
      <c r="D527" s="26"/>
      <c r="E527" s="26"/>
      <c r="F527" s="26"/>
    </row>
    <row r="528" spans="2:6" ht="15.75" customHeight="1" x14ac:dyDescent="0.25">
      <c r="B528" s="26"/>
      <c r="C528" s="26"/>
      <c r="D528" s="26"/>
      <c r="E528" s="26"/>
      <c r="F528" s="26"/>
    </row>
    <row r="529" spans="2:6" ht="15.75" customHeight="1" x14ac:dyDescent="0.25">
      <c r="B529" s="26"/>
      <c r="C529" s="26"/>
      <c r="D529" s="26"/>
      <c r="E529" s="26"/>
      <c r="F529" s="26"/>
    </row>
    <row r="530" spans="2:6" ht="15.75" customHeight="1" x14ac:dyDescent="0.25">
      <c r="B530" s="26"/>
      <c r="C530" s="26"/>
      <c r="D530" s="26"/>
      <c r="E530" s="26"/>
      <c r="F530" s="26"/>
    </row>
    <row r="531" spans="2:6" ht="15.75" customHeight="1" x14ac:dyDescent="0.25">
      <c r="B531" s="26"/>
      <c r="C531" s="26"/>
      <c r="D531" s="26"/>
      <c r="E531" s="26"/>
      <c r="F531" s="26"/>
    </row>
    <row r="532" spans="2:6" ht="15.75" customHeight="1" x14ac:dyDescent="0.25">
      <c r="B532" s="26"/>
      <c r="C532" s="26"/>
      <c r="D532" s="26"/>
      <c r="E532" s="26"/>
      <c r="F532" s="26"/>
    </row>
    <row r="533" spans="2:6" ht="15.75" customHeight="1" x14ac:dyDescent="0.25">
      <c r="B533" s="26"/>
      <c r="C533" s="26"/>
      <c r="D533" s="26"/>
      <c r="E533" s="26"/>
      <c r="F533" s="26"/>
    </row>
    <row r="534" spans="2:6" ht="15.75" customHeight="1" x14ac:dyDescent="0.25">
      <c r="B534" s="26"/>
      <c r="C534" s="26"/>
      <c r="D534" s="26"/>
      <c r="E534" s="26"/>
      <c r="F534" s="26"/>
    </row>
    <row r="535" spans="2:6" ht="15.75" customHeight="1" x14ac:dyDescent="0.25">
      <c r="B535" s="26"/>
      <c r="C535" s="26"/>
      <c r="D535" s="26"/>
      <c r="E535" s="26"/>
      <c r="F535" s="26"/>
    </row>
    <row r="536" spans="2:6" ht="15.75" customHeight="1" x14ac:dyDescent="0.25">
      <c r="B536" s="26"/>
      <c r="C536" s="26"/>
      <c r="D536" s="26"/>
      <c r="E536" s="26"/>
      <c r="F536" s="26"/>
    </row>
    <row r="537" spans="2:6" ht="15.75" customHeight="1" x14ac:dyDescent="0.25">
      <c r="B537" s="26"/>
      <c r="C537" s="26"/>
      <c r="D537" s="26"/>
      <c r="E537" s="26"/>
      <c r="F537" s="26"/>
    </row>
    <row r="538" spans="2:6" ht="15.75" customHeight="1" x14ac:dyDescent="0.25">
      <c r="B538" s="26"/>
      <c r="C538" s="26"/>
      <c r="D538" s="26"/>
      <c r="E538" s="26"/>
      <c r="F538" s="26"/>
    </row>
    <row r="539" spans="2:6" ht="15.75" customHeight="1" x14ac:dyDescent="0.25">
      <c r="B539" s="26"/>
      <c r="C539" s="26"/>
      <c r="D539" s="26"/>
      <c r="E539" s="26"/>
      <c r="F539" s="26"/>
    </row>
    <row r="540" spans="2:6" ht="15.75" customHeight="1" x14ac:dyDescent="0.25">
      <c r="B540" s="26"/>
      <c r="C540" s="26"/>
      <c r="D540" s="26"/>
      <c r="E540" s="26"/>
      <c r="F540" s="26"/>
    </row>
    <row r="541" spans="2:6" ht="15.75" customHeight="1" x14ac:dyDescent="0.25">
      <c r="B541" s="26"/>
      <c r="C541" s="26"/>
      <c r="D541" s="26"/>
      <c r="E541" s="26"/>
      <c r="F541" s="26"/>
    </row>
    <row r="542" spans="2:6" ht="15.75" customHeight="1" x14ac:dyDescent="0.25">
      <c r="B542" s="26"/>
      <c r="C542" s="26"/>
      <c r="D542" s="26"/>
      <c r="E542" s="26"/>
      <c r="F542" s="26"/>
    </row>
    <row r="543" spans="2:6" ht="15.75" customHeight="1" x14ac:dyDescent="0.25">
      <c r="B543" s="26"/>
      <c r="C543" s="26"/>
      <c r="D543" s="26"/>
      <c r="E543" s="26"/>
      <c r="F543" s="26"/>
    </row>
    <row r="544" spans="2:6" ht="15.75" customHeight="1" x14ac:dyDescent="0.25">
      <c r="B544" s="26"/>
      <c r="C544" s="26"/>
      <c r="D544" s="26"/>
      <c r="E544" s="26"/>
      <c r="F544" s="26"/>
    </row>
    <row r="545" spans="2:6" ht="15.75" customHeight="1" x14ac:dyDescent="0.25">
      <c r="B545" s="26"/>
      <c r="C545" s="26"/>
      <c r="D545" s="26"/>
      <c r="E545" s="26"/>
      <c r="F545" s="26"/>
    </row>
    <row r="546" spans="2:6" ht="15.75" customHeight="1" x14ac:dyDescent="0.25">
      <c r="B546" s="26"/>
      <c r="C546" s="26"/>
      <c r="D546" s="26"/>
      <c r="E546" s="26"/>
      <c r="F546" s="26"/>
    </row>
    <row r="547" spans="2:6" ht="15.75" customHeight="1" x14ac:dyDescent="0.25">
      <c r="B547" s="26"/>
      <c r="C547" s="26"/>
      <c r="D547" s="26"/>
      <c r="E547" s="26"/>
      <c r="F547" s="26"/>
    </row>
    <row r="548" spans="2:6" ht="15.75" customHeight="1" x14ac:dyDescent="0.25">
      <c r="B548" s="26"/>
      <c r="C548" s="26"/>
      <c r="D548" s="26"/>
      <c r="E548" s="26"/>
      <c r="F548" s="26"/>
    </row>
    <row r="549" spans="2:6" ht="15.75" customHeight="1" x14ac:dyDescent="0.25">
      <c r="B549" s="26"/>
      <c r="C549" s="26"/>
      <c r="D549" s="26"/>
      <c r="E549" s="26"/>
      <c r="F549" s="26"/>
    </row>
    <row r="550" spans="2:6" ht="15.75" customHeight="1" x14ac:dyDescent="0.25">
      <c r="B550" s="26"/>
      <c r="C550" s="26"/>
      <c r="D550" s="26"/>
      <c r="E550" s="26"/>
      <c r="F550" s="26"/>
    </row>
    <row r="551" spans="2:6" ht="15.75" customHeight="1" x14ac:dyDescent="0.25">
      <c r="B551" s="26"/>
      <c r="C551" s="26"/>
      <c r="D551" s="26"/>
      <c r="E551" s="26"/>
      <c r="F551" s="26"/>
    </row>
    <row r="552" spans="2:6" ht="15.75" customHeight="1" x14ac:dyDescent="0.25">
      <c r="B552" s="26"/>
      <c r="C552" s="26"/>
      <c r="D552" s="26"/>
      <c r="E552" s="26"/>
      <c r="F552" s="26"/>
    </row>
    <row r="553" spans="2:6" ht="15.75" customHeight="1" x14ac:dyDescent="0.25">
      <c r="B553" s="26"/>
      <c r="C553" s="26"/>
      <c r="D553" s="26"/>
      <c r="E553" s="26"/>
      <c r="F553" s="26"/>
    </row>
    <row r="554" spans="2:6" ht="15.75" customHeight="1" x14ac:dyDescent="0.25">
      <c r="B554" s="26"/>
      <c r="C554" s="26"/>
      <c r="D554" s="26"/>
      <c r="E554" s="26"/>
      <c r="F554" s="26"/>
    </row>
    <row r="555" spans="2:6" ht="15.75" customHeight="1" x14ac:dyDescent="0.25">
      <c r="B555" s="26"/>
      <c r="C555" s="26"/>
      <c r="D555" s="26"/>
      <c r="E555" s="26"/>
      <c r="F555" s="26"/>
    </row>
    <row r="556" spans="2:6" ht="15.75" customHeight="1" x14ac:dyDescent="0.25">
      <c r="B556" s="26"/>
      <c r="C556" s="26"/>
      <c r="D556" s="26"/>
      <c r="E556" s="26"/>
      <c r="F556" s="26"/>
    </row>
    <row r="557" spans="2:6" ht="15.75" customHeight="1" x14ac:dyDescent="0.25">
      <c r="B557" s="26"/>
      <c r="C557" s="26"/>
      <c r="D557" s="26"/>
      <c r="E557" s="26"/>
      <c r="F557" s="26"/>
    </row>
    <row r="558" spans="2:6" ht="15.75" customHeight="1" x14ac:dyDescent="0.25">
      <c r="B558" s="26"/>
      <c r="C558" s="26"/>
      <c r="D558" s="26"/>
      <c r="E558" s="26"/>
      <c r="F558" s="26"/>
    </row>
    <row r="559" spans="2:6" ht="15.75" customHeight="1" x14ac:dyDescent="0.25">
      <c r="B559" s="26"/>
      <c r="C559" s="26"/>
      <c r="D559" s="26"/>
      <c r="E559" s="26"/>
      <c r="F559" s="26"/>
    </row>
    <row r="560" spans="2:6" ht="15.75" customHeight="1" x14ac:dyDescent="0.25">
      <c r="B560" s="26"/>
      <c r="C560" s="26"/>
      <c r="D560" s="26"/>
      <c r="E560" s="26"/>
      <c r="F560" s="26"/>
    </row>
    <row r="561" spans="2:6" ht="15.75" customHeight="1" x14ac:dyDescent="0.25">
      <c r="B561" s="26"/>
      <c r="C561" s="26"/>
      <c r="D561" s="26"/>
      <c r="E561" s="26"/>
      <c r="F561" s="26"/>
    </row>
    <row r="562" spans="2:6" ht="15.75" customHeight="1" x14ac:dyDescent="0.25">
      <c r="B562" s="26"/>
      <c r="C562" s="26"/>
      <c r="D562" s="26"/>
      <c r="E562" s="26"/>
      <c r="F562" s="26"/>
    </row>
    <row r="563" spans="2:6" ht="15.75" customHeight="1" x14ac:dyDescent="0.25">
      <c r="B563" s="26"/>
      <c r="C563" s="26"/>
      <c r="D563" s="26"/>
      <c r="E563" s="26"/>
      <c r="F563" s="26"/>
    </row>
    <row r="564" spans="2:6" ht="15.75" customHeight="1" x14ac:dyDescent="0.25">
      <c r="B564" s="26"/>
      <c r="C564" s="26"/>
      <c r="D564" s="26"/>
      <c r="E564" s="26"/>
      <c r="F564" s="26"/>
    </row>
    <row r="565" spans="2:6" ht="15.75" customHeight="1" x14ac:dyDescent="0.25">
      <c r="B565" s="26"/>
      <c r="C565" s="26"/>
      <c r="D565" s="26"/>
      <c r="E565" s="26"/>
      <c r="F565" s="26"/>
    </row>
    <row r="566" spans="2:6" ht="15.75" customHeight="1" x14ac:dyDescent="0.25">
      <c r="B566" s="26"/>
      <c r="C566" s="26"/>
      <c r="D566" s="26"/>
      <c r="E566" s="26"/>
      <c r="F566" s="26"/>
    </row>
    <row r="567" spans="2:6" ht="15.75" customHeight="1" x14ac:dyDescent="0.25">
      <c r="B567" s="26"/>
      <c r="C567" s="26"/>
      <c r="D567" s="26"/>
      <c r="E567" s="26"/>
      <c r="F567" s="26"/>
    </row>
    <row r="568" spans="2:6" ht="15.75" customHeight="1" x14ac:dyDescent="0.25">
      <c r="B568" s="26"/>
      <c r="C568" s="26"/>
      <c r="D568" s="26"/>
      <c r="E568" s="26"/>
      <c r="F568" s="26"/>
    </row>
    <row r="569" spans="2:6" ht="15.75" customHeight="1" x14ac:dyDescent="0.25">
      <c r="B569" s="26"/>
      <c r="C569" s="26"/>
      <c r="D569" s="26"/>
      <c r="E569" s="26"/>
      <c r="F569" s="26"/>
    </row>
    <row r="570" spans="2:6" ht="15.75" customHeight="1" x14ac:dyDescent="0.25">
      <c r="B570" s="26"/>
      <c r="C570" s="26"/>
      <c r="D570" s="26"/>
      <c r="E570" s="26"/>
      <c r="F570" s="26"/>
    </row>
    <row r="571" spans="2:6" ht="15.75" customHeight="1" x14ac:dyDescent="0.25">
      <c r="B571" s="26"/>
      <c r="C571" s="26"/>
      <c r="D571" s="26"/>
      <c r="E571" s="26"/>
      <c r="F571" s="26"/>
    </row>
    <row r="572" spans="2:6" ht="15.75" customHeight="1" x14ac:dyDescent="0.25">
      <c r="B572" s="26"/>
      <c r="C572" s="26"/>
      <c r="D572" s="26"/>
      <c r="E572" s="26"/>
      <c r="F572" s="26"/>
    </row>
    <row r="573" spans="2:6" ht="15.75" customHeight="1" x14ac:dyDescent="0.25">
      <c r="B573" s="26"/>
      <c r="C573" s="26"/>
      <c r="D573" s="26"/>
      <c r="E573" s="26"/>
      <c r="F573" s="26"/>
    </row>
    <row r="574" spans="2:6" ht="15.75" customHeight="1" x14ac:dyDescent="0.25">
      <c r="B574" s="26"/>
      <c r="C574" s="26"/>
      <c r="D574" s="26"/>
      <c r="E574" s="26"/>
      <c r="F574" s="26"/>
    </row>
    <row r="575" spans="2:6" ht="15.75" customHeight="1" x14ac:dyDescent="0.25">
      <c r="B575" s="26"/>
      <c r="C575" s="26"/>
      <c r="D575" s="26"/>
      <c r="E575" s="26"/>
      <c r="F575" s="26"/>
    </row>
    <row r="576" spans="2:6" ht="15.75" customHeight="1" x14ac:dyDescent="0.25">
      <c r="B576" s="26"/>
      <c r="C576" s="26"/>
      <c r="D576" s="26"/>
      <c r="E576" s="26"/>
      <c r="F576" s="26"/>
    </row>
    <row r="577" spans="2:6" ht="15.75" customHeight="1" x14ac:dyDescent="0.25">
      <c r="B577" s="26"/>
      <c r="C577" s="26"/>
      <c r="D577" s="26"/>
      <c r="E577" s="26"/>
      <c r="F577" s="26"/>
    </row>
    <row r="578" spans="2:6" ht="15.75" customHeight="1" x14ac:dyDescent="0.25">
      <c r="B578" s="26"/>
      <c r="C578" s="26"/>
      <c r="D578" s="26"/>
      <c r="E578" s="26"/>
      <c r="F578" s="26"/>
    </row>
    <row r="579" spans="2:6" ht="15.75" customHeight="1" x14ac:dyDescent="0.25">
      <c r="B579" s="26"/>
      <c r="C579" s="26"/>
      <c r="D579" s="26"/>
      <c r="E579" s="26"/>
      <c r="F579" s="26"/>
    </row>
    <row r="580" spans="2:6" ht="15.75" customHeight="1" x14ac:dyDescent="0.25">
      <c r="B580" s="26"/>
      <c r="C580" s="26"/>
      <c r="D580" s="26"/>
      <c r="E580" s="26"/>
      <c r="F580" s="26"/>
    </row>
    <row r="581" spans="2:6" ht="15.75" customHeight="1" x14ac:dyDescent="0.25">
      <c r="B581" s="26"/>
      <c r="C581" s="26"/>
      <c r="D581" s="26"/>
      <c r="E581" s="26"/>
      <c r="F581" s="26"/>
    </row>
    <row r="582" spans="2:6" ht="15.75" customHeight="1" x14ac:dyDescent="0.25">
      <c r="B582" s="26"/>
      <c r="C582" s="26"/>
      <c r="D582" s="26"/>
      <c r="E582" s="26"/>
      <c r="F582" s="26"/>
    </row>
    <row r="583" spans="2:6" ht="15.75" customHeight="1" x14ac:dyDescent="0.25">
      <c r="B583" s="26"/>
      <c r="C583" s="26"/>
      <c r="D583" s="26"/>
      <c r="E583" s="26"/>
      <c r="F583" s="26"/>
    </row>
    <row r="584" spans="2:6" ht="15.75" customHeight="1" x14ac:dyDescent="0.25">
      <c r="B584" s="26"/>
      <c r="C584" s="26"/>
      <c r="D584" s="26"/>
      <c r="E584" s="26"/>
      <c r="F584" s="26"/>
    </row>
    <row r="585" spans="2:6" ht="15.75" customHeight="1" x14ac:dyDescent="0.25">
      <c r="B585" s="26"/>
      <c r="C585" s="26"/>
      <c r="D585" s="26"/>
      <c r="E585" s="26"/>
      <c r="F585" s="26"/>
    </row>
    <row r="586" spans="2:6" ht="15.75" customHeight="1" x14ac:dyDescent="0.25">
      <c r="B586" s="26"/>
      <c r="C586" s="26"/>
      <c r="D586" s="26"/>
      <c r="E586" s="26"/>
      <c r="F586" s="26"/>
    </row>
    <row r="587" spans="2:6" ht="15.75" customHeight="1" x14ac:dyDescent="0.25">
      <c r="B587" s="26"/>
      <c r="C587" s="26"/>
      <c r="D587" s="26"/>
      <c r="E587" s="26"/>
      <c r="F587" s="26"/>
    </row>
    <row r="588" spans="2:6" ht="15.75" customHeight="1" x14ac:dyDescent="0.25">
      <c r="B588" s="26"/>
      <c r="C588" s="26"/>
      <c r="D588" s="26"/>
      <c r="E588" s="26"/>
      <c r="F588" s="26"/>
    </row>
    <row r="589" spans="2:6" ht="15.75" customHeight="1" x14ac:dyDescent="0.25">
      <c r="B589" s="26"/>
      <c r="C589" s="26"/>
      <c r="D589" s="26"/>
      <c r="E589" s="26"/>
      <c r="F589" s="26"/>
    </row>
    <row r="590" spans="2:6" ht="15.75" customHeight="1" x14ac:dyDescent="0.25">
      <c r="B590" s="26"/>
      <c r="C590" s="26"/>
      <c r="D590" s="26"/>
      <c r="E590" s="26"/>
      <c r="F590" s="26"/>
    </row>
    <row r="591" spans="2:6" ht="15.75" customHeight="1" x14ac:dyDescent="0.25">
      <c r="B591" s="26"/>
      <c r="C591" s="26"/>
      <c r="D591" s="26"/>
      <c r="E591" s="26"/>
      <c r="F591" s="26"/>
    </row>
    <row r="592" spans="2:6" ht="15.75" customHeight="1" x14ac:dyDescent="0.25">
      <c r="B592" s="26"/>
      <c r="C592" s="26"/>
      <c r="D592" s="26"/>
      <c r="E592" s="26"/>
      <c r="F592" s="26"/>
    </row>
    <row r="593" spans="2:6" ht="15.75" customHeight="1" x14ac:dyDescent="0.25">
      <c r="B593" s="26"/>
      <c r="C593" s="26"/>
      <c r="D593" s="26"/>
      <c r="E593" s="26"/>
      <c r="F593" s="26"/>
    </row>
    <row r="594" spans="2:6" ht="15.75" customHeight="1" x14ac:dyDescent="0.25">
      <c r="B594" s="26"/>
      <c r="C594" s="26"/>
      <c r="D594" s="26"/>
      <c r="E594" s="26"/>
      <c r="F594" s="26"/>
    </row>
    <row r="595" spans="2:6" ht="15.75" customHeight="1" x14ac:dyDescent="0.25">
      <c r="B595" s="26"/>
      <c r="C595" s="26"/>
      <c r="D595" s="26"/>
      <c r="E595" s="26"/>
      <c r="F595" s="26"/>
    </row>
    <row r="596" spans="2:6" ht="15.75" customHeight="1" x14ac:dyDescent="0.25">
      <c r="B596" s="26"/>
      <c r="C596" s="26"/>
      <c r="D596" s="26"/>
      <c r="E596" s="26"/>
      <c r="F596" s="26"/>
    </row>
    <row r="597" spans="2:6" ht="15.75" customHeight="1" x14ac:dyDescent="0.25">
      <c r="B597" s="26"/>
      <c r="C597" s="26"/>
      <c r="D597" s="26"/>
      <c r="E597" s="26"/>
      <c r="F597" s="26"/>
    </row>
    <row r="598" spans="2:6" ht="15.75" customHeight="1" x14ac:dyDescent="0.25">
      <c r="B598" s="26"/>
      <c r="C598" s="26"/>
      <c r="D598" s="26"/>
      <c r="E598" s="26"/>
      <c r="F598" s="26"/>
    </row>
    <row r="599" spans="2:6" ht="15.75" customHeight="1" x14ac:dyDescent="0.25">
      <c r="B599" s="26"/>
      <c r="C599" s="26"/>
      <c r="D599" s="26"/>
      <c r="E599" s="26"/>
      <c r="F599" s="26"/>
    </row>
    <row r="600" spans="2:6" ht="15.75" customHeight="1" x14ac:dyDescent="0.25">
      <c r="B600" s="26"/>
      <c r="C600" s="26"/>
      <c r="D600" s="26"/>
      <c r="E600" s="26"/>
      <c r="F600" s="26"/>
    </row>
    <row r="601" spans="2:6" ht="15.75" customHeight="1" x14ac:dyDescent="0.25">
      <c r="B601" s="26"/>
      <c r="C601" s="26"/>
      <c r="D601" s="26"/>
      <c r="E601" s="26"/>
      <c r="F601" s="26"/>
    </row>
    <row r="602" spans="2:6" ht="15.75" customHeight="1" x14ac:dyDescent="0.25">
      <c r="B602" s="26"/>
      <c r="C602" s="26"/>
      <c r="D602" s="26"/>
      <c r="E602" s="26"/>
      <c r="F602" s="26"/>
    </row>
    <row r="603" spans="2:6" ht="15.75" customHeight="1" x14ac:dyDescent="0.25">
      <c r="B603" s="26"/>
      <c r="C603" s="26"/>
      <c r="D603" s="26"/>
      <c r="E603" s="26"/>
      <c r="F603" s="26"/>
    </row>
    <row r="604" spans="2:6" ht="15.75" customHeight="1" x14ac:dyDescent="0.25">
      <c r="B604" s="26"/>
      <c r="C604" s="26"/>
      <c r="D604" s="26"/>
      <c r="E604" s="26"/>
      <c r="F604" s="26"/>
    </row>
    <row r="605" spans="2:6" ht="15.75" customHeight="1" x14ac:dyDescent="0.25">
      <c r="B605" s="26"/>
      <c r="C605" s="26"/>
      <c r="D605" s="26"/>
      <c r="E605" s="26"/>
      <c r="F605" s="26"/>
    </row>
    <row r="606" spans="2:6" ht="15.75" customHeight="1" x14ac:dyDescent="0.25">
      <c r="B606" s="26"/>
      <c r="C606" s="26"/>
      <c r="D606" s="26"/>
      <c r="E606" s="26"/>
      <c r="F606" s="26"/>
    </row>
    <row r="607" spans="2:6" ht="15.75" customHeight="1" x14ac:dyDescent="0.25">
      <c r="B607" s="26"/>
      <c r="C607" s="26"/>
      <c r="D607" s="26"/>
      <c r="E607" s="26"/>
      <c r="F607" s="26"/>
    </row>
    <row r="608" spans="2:6" ht="15.75" customHeight="1" x14ac:dyDescent="0.25">
      <c r="B608" s="26"/>
      <c r="C608" s="26"/>
      <c r="D608" s="26"/>
      <c r="E608" s="26"/>
      <c r="F608" s="26"/>
    </row>
    <row r="609" spans="2:6" ht="15.75" customHeight="1" x14ac:dyDescent="0.25">
      <c r="B609" s="26"/>
      <c r="C609" s="26"/>
      <c r="D609" s="26"/>
      <c r="E609" s="26"/>
      <c r="F609" s="26"/>
    </row>
    <row r="610" spans="2:6" ht="15.75" customHeight="1" x14ac:dyDescent="0.25">
      <c r="B610" s="26"/>
      <c r="C610" s="26"/>
      <c r="D610" s="26"/>
      <c r="E610" s="26"/>
      <c r="F610" s="26"/>
    </row>
    <row r="611" spans="2:6" ht="15.75" customHeight="1" x14ac:dyDescent="0.25">
      <c r="B611" s="26"/>
      <c r="C611" s="26"/>
      <c r="D611" s="26"/>
      <c r="E611" s="26"/>
      <c r="F611" s="26"/>
    </row>
    <row r="612" spans="2:6" ht="15.75" customHeight="1" x14ac:dyDescent="0.25">
      <c r="B612" s="26"/>
      <c r="C612" s="26"/>
      <c r="D612" s="26"/>
      <c r="E612" s="26"/>
      <c r="F612" s="26"/>
    </row>
    <row r="613" spans="2:6" ht="15.75" customHeight="1" x14ac:dyDescent="0.25">
      <c r="B613" s="26"/>
      <c r="C613" s="26"/>
      <c r="D613" s="26"/>
      <c r="E613" s="26"/>
      <c r="F613" s="26"/>
    </row>
    <row r="614" spans="2:6" ht="15.75" customHeight="1" x14ac:dyDescent="0.25">
      <c r="B614" s="26"/>
      <c r="C614" s="26"/>
      <c r="D614" s="26"/>
      <c r="E614" s="26"/>
      <c r="F614" s="26"/>
    </row>
    <row r="615" spans="2:6" ht="15.75" customHeight="1" x14ac:dyDescent="0.25">
      <c r="B615" s="26"/>
      <c r="C615" s="26"/>
      <c r="D615" s="26"/>
      <c r="E615" s="26"/>
      <c r="F615" s="26"/>
    </row>
    <row r="616" spans="2:6" ht="15.75" customHeight="1" x14ac:dyDescent="0.25">
      <c r="B616" s="26"/>
      <c r="C616" s="26"/>
      <c r="D616" s="26"/>
      <c r="E616" s="26"/>
      <c r="F616" s="26"/>
    </row>
    <row r="617" spans="2:6" ht="15.75" customHeight="1" x14ac:dyDescent="0.25">
      <c r="B617" s="26"/>
      <c r="C617" s="26"/>
      <c r="D617" s="26"/>
      <c r="E617" s="26"/>
      <c r="F617" s="26"/>
    </row>
    <row r="618" spans="2:6" ht="15.75" customHeight="1" x14ac:dyDescent="0.25">
      <c r="B618" s="26"/>
      <c r="C618" s="26"/>
      <c r="D618" s="26"/>
      <c r="E618" s="26"/>
      <c r="F618" s="26"/>
    </row>
    <row r="619" spans="2:6" ht="15.75" customHeight="1" x14ac:dyDescent="0.25">
      <c r="B619" s="26"/>
      <c r="C619" s="26"/>
      <c r="D619" s="26"/>
      <c r="E619" s="26"/>
      <c r="F619" s="26"/>
    </row>
    <row r="620" spans="2:6" ht="15.75" customHeight="1" x14ac:dyDescent="0.25">
      <c r="B620" s="26"/>
      <c r="C620" s="26"/>
      <c r="D620" s="26"/>
      <c r="E620" s="26"/>
      <c r="F620" s="26"/>
    </row>
    <row r="621" spans="2:6" ht="15.75" customHeight="1" x14ac:dyDescent="0.25">
      <c r="B621" s="26"/>
      <c r="C621" s="26"/>
      <c r="D621" s="26"/>
      <c r="E621" s="26"/>
      <c r="F621" s="26"/>
    </row>
    <row r="622" spans="2:6" ht="15.75" customHeight="1" x14ac:dyDescent="0.25">
      <c r="B622" s="26"/>
      <c r="C622" s="26"/>
      <c r="D622" s="26"/>
      <c r="E622" s="26"/>
      <c r="F622" s="26"/>
    </row>
    <row r="623" spans="2:6" ht="15.75" customHeight="1" x14ac:dyDescent="0.25">
      <c r="B623" s="26"/>
      <c r="C623" s="26"/>
      <c r="D623" s="26"/>
      <c r="E623" s="26"/>
      <c r="F623" s="26"/>
    </row>
    <row r="624" spans="2:6" ht="15.75" customHeight="1" x14ac:dyDescent="0.25">
      <c r="B624" s="26"/>
      <c r="C624" s="26"/>
      <c r="D624" s="26"/>
      <c r="E624" s="26"/>
      <c r="F624" s="26"/>
    </row>
    <row r="625" spans="2:6" ht="15.75" customHeight="1" x14ac:dyDescent="0.25">
      <c r="B625" s="26"/>
      <c r="C625" s="26"/>
      <c r="D625" s="26"/>
      <c r="E625" s="26"/>
      <c r="F625" s="26"/>
    </row>
    <row r="626" spans="2:6" ht="15.75" customHeight="1" x14ac:dyDescent="0.25">
      <c r="B626" s="26"/>
      <c r="C626" s="26"/>
      <c r="D626" s="26"/>
      <c r="E626" s="26"/>
      <c r="F626" s="26"/>
    </row>
    <row r="627" spans="2:6" ht="15.75" customHeight="1" x14ac:dyDescent="0.25">
      <c r="B627" s="26"/>
      <c r="C627" s="26"/>
      <c r="D627" s="26"/>
      <c r="E627" s="26"/>
      <c r="F627" s="26"/>
    </row>
    <row r="628" spans="2:6" ht="15.75" customHeight="1" x14ac:dyDescent="0.25">
      <c r="B628" s="26"/>
      <c r="C628" s="26"/>
      <c r="D628" s="26"/>
      <c r="E628" s="26"/>
      <c r="F628" s="26"/>
    </row>
    <row r="629" spans="2:6" ht="15.75" customHeight="1" x14ac:dyDescent="0.25">
      <c r="B629" s="26"/>
      <c r="C629" s="26"/>
      <c r="D629" s="26"/>
      <c r="E629" s="26"/>
      <c r="F629" s="26"/>
    </row>
    <row r="630" spans="2:6" ht="15.75" customHeight="1" x14ac:dyDescent="0.25">
      <c r="B630" s="26"/>
      <c r="C630" s="26"/>
      <c r="D630" s="26"/>
      <c r="E630" s="26"/>
      <c r="F630" s="26"/>
    </row>
    <row r="631" spans="2:6" ht="15.75" customHeight="1" x14ac:dyDescent="0.25">
      <c r="B631" s="26"/>
      <c r="C631" s="26"/>
      <c r="D631" s="26"/>
      <c r="E631" s="26"/>
      <c r="F631" s="26"/>
    </row>
    <row r="632" spans="2:6" ht="15.75" customHeight="1" x14ac:dyDescent="0.25">
      <c r="B632" s="26"/>
      <c r="C632" s="26"/>
      <c r="D632" s="26"/>
      <c r="E632" s="26"/>
      <c r="F632" s="26"/>
    </row>
    <row r="633" spans="2:6" ht="15.75" customHeight="1" x14ac:dyDescent="0.25">
      <c r="B633" s="26"/>
      <c r="C633" s="26"/>
      <c r="D633" s="26"/>
      <c r="E633" s="26"/>
      <c r="F633" s="26"/>
    </row>
    <row r="634" spans="2:6" ht="15.75" customHeight="1" x14ac:dyDescent="0.25">
      <c r="B634" s="26"/>
      <c r="C634" s="26"/>
      <c r="D634" s="26"/>
      <c r="E634" s="26"/>
      <c r="F634" s="26"/>
    </row>
    <row r="635" spans="2:6" ht="15.75" customHeight="1" x14ac:dyDescent="0.25">
      <c r="B635" s="26"/>
      <c r="C635" s="26"/>
      <c r="D635" s="26"/>
      <c r="E635" s="26"/>
      <c r="F635" s="26"/>
    </row>
    <row r="636" spans="2:6" ht="15.75" customHeight="1" x14ac:dyDescent="0.25">
      <c r="B636" s="26"/>
      <c r="C636" s="26"/>
      <c r="D636" s="26"/>
      <c r="E636" s="26"/>
      <c r="F636" s="26"/>
    </row>
    <row r="637" spans="2:6" ht="15.75" customHeight="1" x14ac:dyDescent="0.25">
      <c r="B637" s="26"/>
      <c r="C637" s="26"/>
      <c r="D637" s="26"/>
      <c r="E637" s="26"/>
      <c r="F637" s="26"/>
    </row>
    <row r="638" spans="2:6" ht="15.75" customHeight="1" x14ac:dyDescent="0.25">
      <c r="B638" s="26"/>
      <c r="C638" s="26"/>
      <c r="D638" s="26"/>
      <c r="E638" s="26"/>
      <c r="F638" s="26"/>
    </row>
    <row r="639" spans="2:6" ht="15.75" customHeight="1" x14ac:dyDescent="0.25">
      <c r="B639" s="26"/>
      <c r="C639" s="26"/>
      <c r="D639" s="26"/>
      <c r="E639" s="26"/>
      <c r="F639" s="26"/>
    </row>
    <row r="640" spans="2:6" ht="15.75" customHeight="1" x14ac:dyDescent="0.25">
      <c r="B640" s="26"/>
      <c r="C640" s="26"/>
      <c r="D640" s="26"/>
      <c r="E640" s="26"/>
      <c r="F640" s="26"/>
    </row>
    <row r="641" spans="2:6" ht="15.75" customHeight="1" x14ac:dyDescent="0.25">
      <c r="B641" s="26"/>
      <c r="C641" s="26"/>
      <c r="D641" s="26"/>
      <c r="E641" s="26"/>
      <c r="F641" s="26"/>
    </row>
    <row r="642" spans="2:6" ht="15.75" customHeight="1" x14ac:dyDescent="0.25">
      <c r="B642" s="26"/>
      <c r="C642" s="26"/>
      <c r="D642" s="26"/>
      <c r="E642" s="26"/>
      <c r="F642" s="26"/>
    </row>
    <row r="643" spans="2:6" ht="15.75" customHeight="1" x14ac:dyDescent="0.25">
      <c r="B643" s="26"/>
      <c r="C643" s="26"/>
      <c r="D643" s="26"/>
      <c r="E643" s="26"/>
      <c r="F643" s="26"/>
    </row>
    <row r="644" spans="2:6" ht="15.75" customHeight="1" x14ac:dyDescent="0.25">
      <c r="B644" s="26"/>
      <c r="C644" s="26"/>
      <c r="D644" s="26"/>
      <c r="E644" s="26"/>
      <c r="F644" s="26"/>
    </row>
    <row r="645" spans="2:6" ht="15.75" customHeight="1" x14ac:dyDescent="0.25">
      <c r="B645" s="26"/>
      <c r="C645" s="26"/>
      <c r="D645" s="26"/>
      <c r="E645" s="26"/>
      <c r="F645" s="26"/>
    </row>
    <row r="646" spans="2:6" ht="15.75" customHeight="1" x14ac:dyDescent="0.25">
      <c r="B646" s="26"/>
      <c r="C646" s="26"/>
      <c r="D646" s="26"/>
      <c r="E646" s="26"/>
      <c r="F646" s="26"/>
    </row>
    <row r="647" spans="2:6" ht="15.75" customHeight="1" x14ac:dyDescent="0.25">
      <c r="B647" s="26"/>
      <c r="C647" s="26"/>
      <c r="D647" s="26"/>
      <c r="E647" s="26"/>
      <c r="F647" s="26"/>
    </row>
    <row r="648" spans="2:6" ht="15.75" customHeight="1" x14ac:dyDescent="0.25">
      <c r="B648" s="26"/>
      <c r="C648" s="26"/>
      <c r="D648" s="26"/>
      <c r="E648" s="26"/>
      <c r="F648" s="26"/>
    </row>
    <row r="649" spans="2:6" ht="15.75" customHeight="1" x14ac:dyDescent="0.25">
      <c r="B649" s="26"/>
      <c r="C649" s="26"/>
      <c r="D649" s="26"/>
      <c r="E649" s="26"/>
      <c r="F649" s="26"/>
    </row>
    <row r="650" spans="2:6" ht="15.75" customHeight="1" x14ac:dyDescent="0.25">
      <c r="B650" s="26"/>
      <c r="C650" s="26"/>
      <c r="D650" s="26"/>
      <c r="E650" s="26"/>
      <c r="F650" s="26"/>
    </row>
    <row r="651" spans="2:6" ht="15.75" customHeight="1" x14ac:dyDescent="0.25">
      <c r="B651" s="26"/>
      <c r="C651" s="26"/>
      <c r="D651" s="26"/>
      <c r="E651" s="26"/>
      <c r="F651" s="26"/>
    </row>
    <row r="652" spans="2:6" ht="15.75" customHeight="1" x14ac:dyDescent="0.25">
      <c r="B652" s="26"/>
      <c r="C652" s="26"/>
      <c r="D652" s="26"/>
      <c r="E652" s="26"/>
      <c r="F652" s="26"/>
    </row>
    <row r="653" spans="2:6" ht="15.75" customHeight="1" x14ac:dyDescent="0.25">
      <c r="B653" s="26"/>
      <c r="C653" s="26"/>
      <c r="D653" s="26"/>
      <c r="E653" s="26"/>
      <c r="F653" s="26"/>
    </row>
    <row r="654" spans="2:6" ht="15.75" customHeight="1" x14ac:dyDescent="0.25">
      <c r="B654" s="26"/>
      <c r="C654" s="26"/>
      <c r="D654" s="26"/>
      <c r="E654" s="26"/>
      <c r="F654" s="26"/>
    </row>
    <row r="655" spans="2:6" ht="15.75" customHeight="1" x14ac:dyDescent="0.25">
      <c r="B655" s="26"/>
      <c r="C655" s="26"/>
      <c r="D655" s="26"/>
      <c r="E655" s="26"/>
      <c r="F655" s="26"/>
    </row>
    <row r="656" spans="2:6" ht="15.75" customHeight="1" x14ac:dyDescent="0.25">
      <c r="B656" s="26"/>
      <c r="C656" s="26"/>
      <c r="D656" s="26"/>
      <c r="E656" s="26"/>
      <c r="F656" s="26"/>
    </row>
    <row r="657" spans="2:6" ht="15.75" customHeight="1" x14ac:dyDescent="0.25">
      <c r="B657" s="26"/>
      <c r="C657" s="26"/>
      <c r="D657" s="26"/>
      <c r="E657" s="26"/>
      <c r="F657" s="26"/>
    </row>
    <row r="658" spans="2:6" ht="15.75" customHeight="1" x14ac:dyDescent="0.25">
      <c r="B658" s="26"/>
      <c r="C658" s="26"/>
      <c r="D658" s="26"/>
      <c r="E658" s="26"/>
      <c r="F658" s="26"/>
    </row>
    <row r="659" spans="2:6" ht="15.75" customHeight="1" x14ac:dyDescent="0.25">
      <c r="B659" s="26"/>
      <c r="C659" s="26"/>
      <c r="D659" s="26"/>
      <c r="E659" s="26"/>
      <c r="F659" s="26"/>
    </row>
    <row r="660" spans="2:6" ht="15.75" customHeight="1" x14ac:dyDescent="0.25">
      <c r="B660" s="26"/>
      <c r="C660" s="26"/>
      <c r="D660" s="26"/>
      <c r="E660" s="26"/>
      <c r="F660" s="26"/>
    </row>
    <row r="661" spans="2:6" ht="15.75" customHeight="1" x14ac:dyDescent="0.25">
      <c r="B661" s="26"/>
      <c r="C661" s="26"/>
      <c r="D661" s="26"/>
      <c r="E661" s="26"/>
      <c r="F661" s="26"/>
    </row>
    <row r="662" spans="2:6" ht="15.75" customHeight="1" x14ac:dyDescent="0.25">
      <c r="B662" s="26"/>
      <c r="C662" s="26"/>
      <c r="D662" s="26"/>
      <c r="E662" s="26"/>
      <c r="F662" s="26"/>
    </row>
    <row r="663" spans="2:6" ht="15.75" customHeight="1" x14ac:dyDescent="0.25">
      <c r="B663" s="26"/>
      <c r="C663" s="26"/>
      <c r="D663" s="26"/>
      <c r="E663" s="26"/>
      <c r="F663" s="26"/>
    </row>
    <row r="664" spans="2:6" ht="15.75" customHeight="1" x14ac:dyDescent="0.25">
      <c r="B664" s="26"/>
      <c r="C664" s="26"/>
      <c r="D664" s="26"/>
      <c r="E664" s="26"/>
      <c r="F664" s="26"/>
    </row>
    <row r="665" spans="2:6" ht="15.75" customHeight="1" x14ac:dyDescent="0.25">
      <c r="B665" s="26"/>
      <c r="C665" s="26"/>
      <c r="D665" s="26"/>
      <c r="E665" s="26"/>
      <c r="F665" s="26"/>
    </row>
    <row r="666" spans="2:6" ht="15.75" customHeight="1" x14ac:dyDescent="0.25">
      <c r="B666" s="26"/>
      <c r="C666" s="26"/>
      <c r="D666" s="26"/>
      <c r="E666" s="26"/>
      <c r="F666" s="26"/>
    </row>
    <row r="667" spans="2:6" ht="15.75" customHeight="1" x14ac:dyDescent="0.25">
      <c r="B667" s="26"/>
      <c r="C667" s="26"/>
      <c r="D667" s="26"/>
      <c r="E667" s="26"/>
      <c r="F667" s="26"/>
    </row>
    <row r="668" spans="2:6" ht="15.75" customHeight="1" x14ac:dyDescent="0.25">
      <c r="B668" s="26"/>
      <c r="C668" s="26"/>
      <c r="D668" s="26"/>
      <c r="E668" s="26"/>
      <c r="F668" s="26"/>
    </row>
    <row r="669" spans="2:6" ht="15.75" customHeight="1" x14ac:dyDescent="0.25">
      <c r="B669" s="26"/>
      <c r="C669" s="26"/>
      <c r="D669" s="26"/>
      <c r="E669" s="26"/>
      <c r="F669" s="26"/>
    </row>
    <row r="670" spans="2:6" ht="15.75" customHeight="1" x14ac:dyDescent="0.25">
      <c r="B670" s="26"/>
      <c r="C670" s="26"/>
      <c r="D670" s="26"/>
      <c r="E670" s="26"/>
      <c r="F670" s="26"/>
    </row>
    <row r="671" spans="2:6" ht="15.75" customHeight="1" x14ac:dyDescent="0.25">
      <c r="B671" s="26"/>
      <c r="C671" s="26"/>
      <c r="D671" s="26"/>
      <c r="E671" s="26"/>
      <c r="F671" s="26"/>
    </row>
    <row r="672" spans="2:6" ht="15.75" customHeight="1" x14ac:dyDescent="0.25">
      <c r="B672" s="26"/>
      <c r="C672" s="26"/>
      <c r="D672" s="26"/>
      <c r="E672" s="26"/>
      <c r="F672" s="26"/>
    </row>
    <row r="673" spans="2:6" ht="15.75" customHeight="1" x14ac:dyDescent="0.25">
      <c r="B673" s="26"/>
      <c r="C673" s="26"/>
      <c r="D673" s="26"/>
      <c r="E673" s="26"/>
      <c r="F673" s="26"/>
    </row>
    <row r="674" spans="2:6" ht="15.75" customHeight="1" x14ac:dyDescent="0.25">
      <c r="B674" s="26"/>
      <c r="C674" s="26"/>
      <c r="D674" s="26"/>
      <c r="E674" s="26"/>
      <c r="F674" s="26"/>
    </row>
    <row r="675" spans="2:6" ht="15.75" customHeight="1" x14ac:dyDescent="0.25">
      <c r="B675" s="26"/>
      <c r="C675" s="26"/>
      <c r="D675" s="26"/>
      <c r="E675" s="26"/>
      <c r="F675" s="26"/>
    </row>
    <row r="676" spans="2:6" ht="15.75" customHeight="1" x14ac:dyDescent="0.25">
      <c r="B676" s="26"/>
      <c r="C676" s="26"/>
      <c r="D676" s="26"/>
      <c r="E676" s="26"/>
      <c r="F676" s="26"/>
    </row>
    <row r="677" spans="2:6" ht="15.75" customHeight="1" x14ac:dyDescent="0.25">
      <c r="B677" s="26"/>
      <c r="C677" s="26"/>
      <c r="D677" s="26"/>
      <c r="E677" s="26"/>
      <c r="F677" s="26"/>
    </row>
    <row r="678" spans="2:6" ht="15.75" customHeight="1" x14ac:dyDescent="0.25">
      <c r="B678" s="26"/>
      <c r="C678" s="26"/>
      <c r="D678" s="26"/>
      <c r="E678" s="26"/>
      <c r="F678" s="26"/>
    </row>
    <row r="679" spans="2:6" ht="15.75" customHeight="1" x14ac:dyDescent="0.25">
      <c r="B679" s="26"/>
      <c r="C679" s="26"/>
      <c r="D679" s="26"/>
      <c r="E679" s="26"/>
      <c r="F679" s="26"/>
    </row>
    <row r="680" spans="2:6" ht="15.75" customHeight="1" x14ac:dyDescent="0.25">
      <c r="B680" s="26"/>
      <c r="C680" s="26"/>
      <c r="D680" s="26"/>
      <c r="E680" s="26"/>
      <c r="F680" s="26"/>
    </row>
    <row r="681" spans="2:6" ht="15.75" customHeight="1" x14ac:dyDescent="0.25">
      <c r="B681" s="26"/>
      <c r="C681" s="26"/>
      <c r="D681" s="26"/>
      <c r="E681" s="26"/>
      <c r="F681" s="26"/>
    </row>
    <row r="682" spans="2:6" ht="15.75" customHeight="1" x14ac:dyDescent="0.25">
      <c r="B682" s="26"/>
      <c r="C682" s="26"/>
      <c r="D682" s="26"/>
      <c r="E682" s="26"/>
      <c r="F682" s="26"/>
    </row>
    <row r="683" spans="2:6" ht="15.75" customHeight="1" x14ac:dyDescent="0.25">
      <c r="B683" s="26"/>
      <c r="C683" s="26"/>
      <c r="D683" s="26"/>
      <c r="E683" s="26"/>
      <c r="F683" s="26"/>
    </row>
    <row r="684" spans="2:6" ht="15.75" customHeight="1" x14ac:dyDescent="0.25">
      <c r="B684" s="26"/>
      <c r="C684" s="26"/>
      <c r="D684" s="26"/>
      <c r="E684" s="26"/>
      <c r="F684" s="26"/>
    </row>
    <row r="685" spans="2:6" ht="15.75" customHeight="1" x14ac:dyDescent="0.25">
      <c r="B685" s="26"/>
      <c r="C685" s="26"/>
      <c r="D685" s="26"/>
      <c r="E685" s="26"/>
      <c r="F685" s="26"/>
    </row>
    <row r="686" spans="2:6" ht="15.75" customHeight="1" x14ac:dyDescent="0.25">
      <c r="B686" s="26"/>
      <c r="C686" s="26"/>
      <c r="D686" s="26"/>
      <c r="E686" s="26"/>
      <c r="F686" s="26"/>
    </row>
    <row r="687" spans="2:6" ht="15.75" customHeight="1" x14ac:dyDescent="0.25">
      <c r="B687" s="26"/>
      <c r="C687" s="26"/>
      <c r="D687" s="26"/>
      <c r="E687" s="26"/>
      <c r="F687" s="26"/>
    </row>
    <row r="688" spans="2:6" ht="15.75" customHeight="1" x14ac:dyDescent="0.25">
      <c r="B688" s="26"/>
      <c r="C688" s="26"/>
      <c r="D688" s="26"/>
      <c r="E688" s="26"/>
      <c r="F688" s="26"/>
    </row>
    <row r="689" spans="2:6" ht="15.75" customHeight="1" x14ac:dyDescent="0.25">
      <c r="B689" s="26"/>
      <c r="C689" s="26"/>
      <c r="D689" s="26"/>
      <c r="E689" s="26"/>
      <c r="F689" s="26"/>
    </row>
    <row r="690" spans="2:6" ht="15.75" customHeight="1" x14ac:dyDescent="0.25">
      <c r="B690" s="26"/>
      <c r="C690" s="26"/>
      <c r="D690" s="26"/>
      <c r="E690" s="26"/>
      <c r="F690" s="26"/>
    </row>
    <row r="691" spans="2:6" ht="15.75" customHeight="1" x14ac:dyDescent="0.25">
      <c r="B691" s="26"/>
      <c r="C691" s="26"/>
      <c r="D691" s="26"/>
      <c r="E691" s="26"/>
      <c r="F691" s="26"/>
    </row>
    <row r="692" spans="2:6" ht="15.75" customHeight="1" x14ac:dyDescent="0.25">
      <c r="B692" s="26"/>
      <c r="C692" s="26"/>
      <c r="D692" s="26"/>
      <c r="E692" s="26"/>
      <c r="F692" s="26"/>
    </row>
    <row r="693" spans="2:6" ht="15.75" customHeight="1" x14ac:dyDescent="0.25">
      <c r="B693" s="26"/>
      <c r="C693" s="26"/>
      <c r="D693" s="26"/>
      <c r="E693" s="26"/>
      <c r="F693" s="26"/>
    </row>
    <row r="694" spans="2:6" ht="15.75" customHeight="1" x14ac:dyDescent="0.25">
      <c r="B694" s="26"/>
      <c r="C694" s="26"/>
      <c r="D694" s="26"/>
      <c r="E694" s="26"/>
      <c r="F694" s="26"/>
    </row>
    <row r="695" spans="2:6" ht="15.75" customHeight="1" x14ac:dyDescent="0.25">
      <c r="B695" s="26"/>
      <c r="C695" s="26"/>
      <c r="D695" s="26"/>
      <c r="E695" s="26"/>
      <c r="F695" s="26"/>
    </row>
    <row r="696" spans="2:6" ht="15.75" customHeight="1" x14ac:dyDescent="0.25">
      <c r="B696" s="26"/>
      <c r="C696" s="26"/>
      <c r="D696" s="26"/>
      <c r="E696" s="26"/>
      <c r="F696" s="26"/>
    </row>
    <row r="697" spans="2:6" ht="15.75" customHeight="1" x14ac:dyDescent="0.25">
      <c r="B697" s="26"/>
      <c r="C697" s="26"/>
      <c r="D697" s="26"/>
      <c r="E697" s="26"/>
      <c r="F697" s="26"/>
    </row>
    <row r="698" spans="2:6" ht="15.75" customHeight="1" x14ac:dyDescent="0.25">
      <c r="B698" s="26"/>
      <c r="C698" s="26"/>
      <c r="D698" s="26"/>
      <c r="E698" s="26"/>
      <c r="F698" s="26"/>
    </row>
    <row r="699" spans="2:6" ht="15.75" customHeight="1" x14ac:dyDescent="0.25">
      <c r="B699" s="26"/>
      <c r="C699" s="26"/>
      <c r="D699" s="26"/>
      <c r="E699" s="26"/>
      <c r="F699" s="26"/>
    </row>
    <row r="700" spans="2:6" ht="15.75" customHeight="1" x14ac:dyDescent="0.25">
      <c r="B700" s="26"/>
      <c r="C700" s="26"/>
      <c r="D700" s="26"/>
      <c r="E700" s="26"/>
      <c r="F700" s="26"/>
    </row>
    <row r="701" spans="2:6" ht="15.75" customHeight="1" x14ac:dyDescent="0.25">
      <c r="B701" s="26"/>
      <c r="C701" s="26"/>
      <c r="D701" s="26"/>
      <c r="E701" s="26"/>
      <c r="F701" s="26"/>
    </row>
    <row r="702" spans="2:6" ht="15.75" customHeight="1" x14ac:dyDescent="0.25">
      <c r="B702" s="26"/>
      <c r="C702" s="26"/>
      <c r="D702" s="26"/>
      <c r="E702" s="26"/>
      <c r="F702" s="26"/>
    </row>
    <row r="703" spans="2:6" ht="15.75" customHeight="1" x14ac:dyDescent="0.25">
      <c r="B703" s="26"/>
      <c r="C703" s="26"/>
      <c r="D703" s="26"/>
      <c r="E703" s="26"/>
      <c r="F703" s="26"/>
    </row>
    <row r="704" spans="2:6" ht="15.75" customHeight="1" x14ac:dyDescent="0.25">
      <c r="B704" s="26"/>
      <c r="C704" s="26"/>
      <c r="D704" s="26"/>
      <c r="E704" s="26"/>
      <c r="F704" s="26"/>
    </row>
    <row r="705" spans="2:6" ht="15.75" customHeight="1" x14ac:dyDescent="0.25">
      <c r="B705" s="26"/>
      <c r="C705" s="26"/>
      <c r="D705" s="26"/>
      <c r="E705" s="26"/>
      <c r="F705" s="26"/>
    </row>
    <row r="706" spans="2:6" ht="15.75" customHeight="1" x14ac:dyDescent="0.25">
      <c r="B706" s="26"/>
      <c r="C706" s="26"/>
      <c r="D706" s="26"/>
      <c r="E706" s="26"/>
      <c r="F706" s="26"/>
    </row>
    <row r="707" spans="2:6" ht="15.75" customHeight="1" x14ac:dyDescent="0.25">
      <c r="B707" s="26"/>
      <c r="C707" s="26"/>
      <c r="D707" s="26"/>
      <c r="E707" s="26"/>
      <c r="F707" s="26"/>
    </row>
    <row r="708" spans="2:6" ht="15.75" customHeight="1" x14ac:dyDescent="0.25">
      <c r="B708" s="26"/>
      <c r="C708" s="26"/>
      <c r="D708" s="26"/>
      <c r="E708" s="26"/>
      <c r="F708" s="26"/>
    </row>
    <row r="709" spans="2:6" ht="15.75" customHeight="1" x14ac:dyDescent="0.25">
      <c r="B709" s="26"/>
      <c r="C709" s="26"/>
      <c r="D709" s="26"/>
      <c r="E709" s="26"/>
      <c r="F709" s="26"/>
    </row>
    <row r="710" spans="2:6" ht="15.75" customHeight="1" x14ac:dyDescent="0.25">
      <c r="B710" s="26"/>
      <c r="C710" s="26"/>
      <c r="D710" s="26"/>
      <c r="E710" s="26"/>
      <c r="F710" s="26"/>
    </row>
    <row r="711" spans="2:6" ht="15.75" customHeight="1" x14ac:dyDescent="0.25">
      <c r="B711" s="26"/>
      <c r="C711" s="26"/>
      <c r="D711" s="26"/>
      <c r="E711" s="26"/>
      <c r="F711" s="26"/>
    </row>
    <row r="712" spans="2:6" ht="15.75" customHeight="1" x14ac:dyDescent="0.25">
      <c r="B712" s="26"/>
      <c r="C712" s="26"/>
      <c r="D712" s="26"/>
      <c r="E712" s="26"/>
      <c r="F712" s="26"/>
    </row>
    <row r="713" spans="2:6" ht="15.75" customHeight="1" x14ac:dyDescent="0.25">
      <c r="B713" s="26"/>
      <c r="C713" s="26"/>
      <c r="D713" s="26"/>
      <c r="E713" s="26"/>
      <c r="F713" s="26"/>
    </row>
    <row r="714" spans="2:6" ht="15.75" customHeight="1" x14ac:dyDescent="0.25">
      <c r="B714" s="26"/>
      <c r="C714" s="26"/>
      <c r="D714" s="26"/>
      <c r="E714" s="26"/>
      <c r="F714" s="26"/>
    </row>
    <row r="715" spans="2:6" ht="15.75" customHeight="1" x14ac:dyDescent="0.25">
      <c r="B715" s="26"/>
      <c r="C715" s="26"/>
      <c r="D715" s="26"/>
      <c r="E715" s="26"/>
      <c r="F715" s="26"/>
    </row>
    <row r="716" spans="2:6" ht="15.75" customHeight="1" x14ac:dyDescent="0.25">
      <c r="B716" s="26"/>
      <c r="C716" s="26"/>
      <c r="D716" s="26"/>
      <c r="E716" s="26"/>
      <c r="F716" s="26"/>
    </row>
    <row r="717" spans="2:6" ht="15.75" customHeight="1" x14ac:dyDescent="0.25">
      <c r="B717" s="26"/>
      <c r="C717" s="26"/>
      <c r="D717" s="26"/>
      <c r="E717" s="26"/>
      <c r="F717" s="26"/>
    </row>
    <row r="718" spans="2:6" ht="15.75" customHeight="1" x14ac:dyDescent="0.25">
      <c r="B718" s="26"/>
      <c r="C718" s="26"/>
      <c r="D718" s="26"/>
      <c r="E718" s="26"/>
      <c r="F718" s="26"/>
    </row>
    <row r="719" spans="2:6" ht="15.75" customHeight="1" x14ac:dyDescent="0.25">
      <c r="B719" s="26"/>
      <c r="C719" s="26"/>
      <c r="D719" s="26"/>
      <c r="E719" s="26"/>
      <c r="F719" s="26"/>
    </row>
    <row r="720" spans="2:6" ht="15.75" customHeight="1" x14ac:dyDescent="0.25">
      <c r="B720" s="26"/>
      <c r="C720" s="26"/>
      <c r="D720" s="26"/>
      <c r="E720" s="26"/>
      <c r="F720" s="26"/>
    </row>
    <row r="721" spans="2:6" ht="15.75" customHeight="1" x14ac:dyDescent="0.25">
      <c r="B721" s="26"/>
      <c r="C721" s="26"/>
      <c r="D721" s="26"/>
      <c r="E721" s="26"/>
      <c r="F721" s="26"/>
    </row>
    <row r="722" spans="2:6" ht="15.75" customHeight="1" x14ac:dyDescent="0.25">
      <c r="B722" s="26"/>
      <c r="C722" s="26"/>
      <c r="D722" s="26"/>
      <c r="E722" s="26"/>
      <c r="F722" s="26"/>
    </row>
    <row r="723" spans="2:6" ht="15.75" customHeight="1" x14ac:dyDescent="0.25">
      <c r="B723" s="26"/>
      <c r="C723" s="26"/>
      <c r="D723" s="26"/>
      <c r="E723" s="26"/>
      <c r="F723" s="26"/>
    </row>
    <row r="724" spans="2:6" ht="15.75" customHeight="1" x14ac:dyDescent="0.25">
      <c r="B724" s="26"/>
      <c r="C724" s="26"/>
      <c r="D724" s="26"/>
      <c r="E724" s="26"/>
      <c r="F724" s="26"/>
    </row>
    <row r="725" spans="2:6" ht="15.75" customHeight="1" x14ac:dyDescent="0.25">
      <c r="B725" s="26"/>
      <c r="C725" s="26"/>
      <c r="D725" s="26"/>
      <c r="E725" s="26"/>
      <c r="F725" s="26"/>
    </row>
    <row r="726" spans="2:6" ht="15.75" customHeight="1" x14ac:dyDescent="0.25">
      <c r="B726" s="26"/>
      <c r="C726" s="26"/>
      <c r="D726" s="26"/>
      <c r="E726" s="26"/>
      <c r="F726" s="26"/>
    </row>
    <row r="727" spans="2:6" ht="15.75" customHeight="1" x14ac:dyDescent="0.25">
      <c r="B727" s="26"/>
      <c r="C727" s="26"/>
      <c r="D727" s="26"/>
      <c r="E727" s="26"/>
      <c r="F727" s="26"/>
    </row>
    <row r="728" spans="2:6" ht="15.75" customHeight="1" x14ac:dyDescent="0.25">
      <c r="B728" s="26"/>
      <c r="C728" s="26"/>
      <c r="D728" s="26"/>
      <c r="E728" s="26"/>
      <c r="F728" s="26"/>
    </row>
    <row r="729" spans="2:6" ht="15.75" customHeight="1" x14ac:dyDescent="0.25">
      <c r="B729" s="26"/>
      <c r="C729" s="26"/>
      <c r="D729" s="26"/>
      <c r="E729" s="26"/>
      <c r="F729" s="26"/>
    </row>
    <row r="730" spans="2:6" ht="15.75" customHeight="1" x14ac:dyDescent="0.25">
      <c r="B730" s="26"/>
      <c r="C730" s="26"/>
      <c r="D730" s="26"/>
      <c r="E730" s="26"/>
      <c r="F730" s="26"/>
    </row>
    <row r="731" spans="2:6" ht="15.75" customHeight="1" x14ac:dyDescent="0.25">
      <c r="B731" s="26"/>
      <c r="C731" s="26"/>
      <c r="D731" s="26"/>
      <c r="E731" s="26"/>
      <c r="F731" s="26"/>
    </row>
    <row r="732" spans="2:6" ht="15.75" customHeight="1" x14ac:dyDescent="0.25">
      <c r="B732" s="26"/>
      <c r="C732" s="26"/>
      <c r="D732" s="26"/>
      <c r="E732" s="26"/>
      <c r="F732" s="26"/>
    </row>
    <row r="733" spans="2:6" ht="15.75" customHeight="1" x14ac:dyDescent="0.25">
      <c r="B733" s="26"/>
      <c r="C733" s="26"/>
      <c r="D733" s="26"/>
      <c r="E733" s="26"/>
      <c r="F733" s="26"/>
    </row>
    <row r="734" spans="2:6" ht="15.75" customHeight="1" x14ac:dyDescent="0.25">
      <c r="B734" s="26"/>
      <c r="C734" s="26"/>
      <c r="D734" s="26"/>
      <c r="E734" s="26"/>
      <c r="F734" s="26"/>
    </row>
    <row r="735" spans="2:6" ht="15.75" customHeight="1" x14ac:dyDescent="0.25">
      <c r="B735" s="26"/>
      <c r="C735" s="26"/>
      <c r="D735" s="26"/>
      <c r="E735" s="26"/>
      <c r="F735" s="26"/>
    </row>
    <row r="736" spans="2:6" ht="15.75" customHeight="1" x14ac:dyDescent="0.25">
      <c r="B736" s="26"/>
      <c r="C736" s="26"/>
      <c r="D736" s="26"/>
      <c r="E736" s="26"/>
      <c r="F736" s="26"/>
    </row>
    <row r="737" spans="2:6" ht="15.75" customHeight="1" x14ac:dyDescent="0.25">
      <c r="B737" s="26"/>
      <c r="C737" s="26"/>
      <c r="D737" s="26"/>
      <c r="E737" s="26"/>
      <c r="F737" s="26"/>
    </row>
    <row r="738" spans="2:6" ht="15.75" customHeight="1" x14ac:dyDescent="0.25">
      <c r="B738" s="26"/>
      <c r="C738" s="26"/>
      <c r="D738" s="26"/>
      <c r="E738" s="26"/>
      <c r="F738" s="26"/>
    </row>
    <row r="739" spans="2:6" ht="15.75" customHeight="1" x14ac:dyDescent="0.25">
      <c r="B739" s="26"/>
      <c r="C739" s="26"/>
      <c r="D739" s="26"/>
      <c r="E739" s="26"/>
      <c r="F739" s="26"/>
    </row>
    <row r="740" spans="2:6" ht="15.75" customHeight="1" x14ac:dyDescent="0.25">
      <c r="B740" s="26"/>
      <c r="C740" s="26"/>
      <c r="D740" s="26"/>
      <c r="E740" s="26"/>
      <c r="F740" s="26"/>
    </row>
    <row r="741" spans="2:6" ht="15.75" customHeight="1" x14ac:dyDescent="0.25">
      <c r="B741" s="26"/>
      <c r="C741" s="26"/>
      <c r="D741" s="26"/>
      <c r="E741" s="26"/>
      <c r="F741" s="26"/>
    </row>
    <row r="742" spans="2:6" ht="15.75" customHeight="1" x14ac:dyDescent="0.25">
      <c r="B742" s="26"/>
      <c r="C742" s="26"/>
      <c r="D742" s="26"/>
      <c r="E742" s="26"/>
      <c r="F742" s="26"/>
    </row>
    <row r="743" spans="2:6" ht="15.75" customHeight="1" x14ac:dyDescent="0.25">
      <c r="B743" s="26"/>
      <c r="C743" s="26"/>
      <c r="D743" s="26"/>
      <c r="E743" s="26"/>
      <c r="F743" s="26"/>
    </row>
    <row r="744" spans="2:6" ht="15.75" customHeight="1" x14ac:dyDescent="0.25">
      <c r="B744" s="26"/>
      <c r="C744" s="26"/>
      <c r="D744" s="26"/>
      <c r="E744" s="26"/>
      <c r="F744" s="26"/>
    </row>
    <row r="745" spans="2:6" ht="15.75" customHeight="1" x14ac:dyDescent="0.25">
      <c r="B745" s="26"/>
      <c r="C745" s="26"/>
      <c r="D745" s="26"/>
      <c r="E745" s="26"/>
      <c r="F745" s="26"/>
    </row>
    <row r="746" spans="2:6" ht="15.75" customHeight="1" x14ac:dyDescent="0.25">
      <c r="B746" s="26"/>
      <c r="C746" s="26"/>
      <c r="D746" s="26"/>
      <c r="E746" s="26"/>
      <c r="F746" s="26"/>
    </row>
    <row r="747" spans="2:6" ht="15.75" customHeight="1" x14ac:dyDescent="0.25">
      <c r="B747" s="26"/>
      <c r="C747" s="26"/>
      <c r="D747" s="26"/>
      <c r="E747" s="26"/>
      <c r="F747" s="26"/>
    </row>
    <row r="748" spans="2:6" ht="15.75" customHeight="1" x14ac:dyDescent="0.25">
      <c r="B748" s="26"/>
      <c r="C748" s="26"/>
      <c r="D748" s="26"/>
      <c r="E748" s="26"/>
      <c r="F748" s="26"/>
    </row>
    <row r="749" spans="2:6" ht="15.75" customHeight="1" x14ac:dyDescent="0.25">
      <c r="B749" s="26"/>
      <c r="C749" s="26"/>
      <c r="D749" s="26"/>
      <c r="E749" s="26"/>
      <c r="F749" s="26"/>
    </row>
    <row r="750" spans="2:6" ht="15.75" customHeight="1" x14ac:dyDescent="0.25">
      <c r="B750" s="26"/>
      <c r="C750" s="26"/>
      <c r="D750" s="26"/>
      <c r="E750" s="26"/>
      <c r="F750" s="26"/>
    </row>
    <row r="751" spans="2:6" ht="15.75" customHeight="1" x14ac:dyDescent="0.25">
      <c r="B751" s="26"/>
      <c r="C751" s="26"/>
      <c r="D751" s="26"/>
      <c r="E751" s="26"/>
      <c r="F751" s="26"/>
    </row>
    <row r="752" spans="2:6" ht="15.75" customHeight="1" x14ac:dyDescent="0.25">
      <c r="B752" s="26"/>
      <c r="C752" s="26"/>
      <c r="D752" s="26"/>
      <c r="E752" s="26"/>
      <c r="F752" s="26"/>
    </row>
    <row r="753" spans="2:6" ht="15.75" customHeight="1" x14ac:dyDescent="0.25">
      <c r="B753" s="26"/>
      <c r="C753" s="26"/>
      <c r="D753" s="26"/>
      <c r="E753" s="26"/>
      <c r="F753" s="26"/>
    </row>
    <row r="754" spans="2:6" ht="15.75" customHeight="1" x14ac:dyDescent="0.25">
      <c r="B754" s="26"/>
      <c r="C754" s="26"/>
      <c r="D754" s="26"/>
      <c r="E754" s="26"/>
      <c r="F754" s="26"/>
    </row>
    <row r="755" spans="2:6" ht="15.75" customHeight="1" x14ac:dyDescent="0.25">
      <c r="B755" s="26"/>
      <c r="C755" s="26"/>
      <c r="D755" s="26"/>
      <c r="E755" s="26"/>
      <c r="F755" s="26"/>
    </row>
    <row r="756" spans="2:6" ht="15.75" customHeight="1" x14ac:dyDescent="0.25">
      <c r="B756" s="26"/>
      <c r="C756" s="26"/>
      <c r="D756" s="26"/>
      <c r="E756" s="26"/>
      <c r="F756" s="26"/>
    </row>
    <row r="757" spans="2:6" ht="15.75" customHeight="1" x14ac:dyDescent="0.25">
      <c r="B757" s="26"/>
      <c r="C757" s="26"/>
      <c r="D757" s="26"/>
      <c r="E757" s="26"/>
      <c r="F757" s="26"/>
    </row>
    <row r="758" spans="2:6" ht="15.75" customHeight="1" x14ac:dyDescent="0.25">
      <c r="B758" s="26"/>
      <c r="C758" s="26"/>
      <c r="D758" s="26"/>
      <c r="E758" s="26"/>
      <c r="F758" s="26"/>
    </row>
    <row r="759" spans="2:6" ht="15.75" customHeight="1" x14ac:dyDescent="0.25">
      <c r="B759" s="26"/>
      <c r="C759" s="26"/>
      <c r="D759" s="26"/>
      <c r="E759" s="26"/>
      <c r="F759" s="26"/>
    </row>
    <row r="760" spans="2:6" ht="15.75" customHeight="1" x14ac:dyDescent="0.25">
      <c r="B760" s="26"/>
      <c r="C760" s="26"/>
      <c r="D760" s="26"/>
      <c r="E760" s="26"/>
      <c r="F760" s="26"/>
    </row>
    <row r="761" spans="2:6" ht="15.75" customHeight="1" x14ac:dyDescent="0.25">
      <c r="B761" s="26"/>
      <c r="C761" s="26"/>
      <c r="D761" s="26"/>
      <c r="E761" s="26"/>
      <c r="F761" s="26"/>
    </row>
    <row r="762" spans="2:6" ht="15.75" customHeight="1" x14ac:dyDescent="0.25">
      <c r="B762" s="26"/>
      <c r="C762" s="26"/>
      <c r="D762" s="26"/>
      <c r="E762" s="26"/>
      <c r="F762" s="26"/>
    </row>
    <row r="763" spans="2:6" ht="15.75" customHeight="1" x14ac:dyDescent="0.25">
      <c r="B763" s="26"/>
      <c r="C763" s="26"/>
      <c r="D763" s="26"/>
      <c r="E763" s="26"/>
      <c r="F763" s="26"/>
    </row>
    <row r="764" spans="2:6" ht="15.75" customHeight="1" x14ac:dyDescent="0.25">
      <c r="B764" s="26"/>
      <c r="C764" s="26"/>
      <c r="D764" s="26"/>
      <c r="E764" s="26"/>
      <c r="F764" s="26"/>
    </row>
    <row r="765" spans="2:6" ht="15.75" customHeight="1" x14ac:dyDescent="0.25">
      <c r="B765" s="26"/>
      <c r="C765" s="26"/>
      <c r="D765" s="26"/>
      <c r="E765" s="26"/>
      <c r="F765" s="26"/>
    </row>
    <row r="766" spans="2:6" ht="15.75" customHeight="1" x14ac:dyDescent="0.25">
      <c r="B766" s="26"/>
      <c r="C766" s="26"/>
      <c r="D766" s="26"/>
      <c r="E766" s="26"/>
      <c r="F766" s="26"/>
    </row>
    <row r="767" spans="2:6" ht="15.75" customHeight="1" x14ac:dyDescent="0.25">
      <c r="B767" s="26"/>
      <c r="C767" s="26"/>
      <c r="D767" s="26"/>
      <c r="E767" s="26"/>
      <c r="F767" s="26"/>
    </row>
    <row r="768" spans="2:6" ht="15.75" customHeight="1" x14ac:dyDescent="0.25">
      <c r="B768" s="26"/>
      <c r="C768" s="26"/>
      <c r="D768" s="26"/>
      <c r="E768" s="26"/>
      <c r="F768" s="26"/>
    </row>
    <row r="769" spans="2:6" ht="15.75" customHeight="1" x14ac:dyDescent="0.25">
      <c r="B769" s="26"/>
      <c r="C769" s="26"/>
      <c r="D769" s="26"/>
      <c r="E769" s="26"/>
      <c r="F769" s="26"/>
    </row>
    <row r="770" spans="2:6" ht="15.75" customHeight="1" x14ac:dyDescent="0.25">
      <c r="B770" s="26"/>
      <c r="C770" s="26"/>
      <c r="D770" s="26"/>
      <c r="E770" s="26"/>
      <c r="F770" s="26"/>
    </row>
    <row r="771" spans="2:6" ht="15.75" customHeight="1" x14ac:dyDescent="0.25">
      <c r="B771" s="26"/>
      <c r="C771" s="26"/>
      <c r="D771" s="26"/>
      <c r="E771" s="26"/>
      <c r="F771" s="26"/>
    </row>
    <row r="772" spans="2:6" ht="15.75" customHeight="1" x14ac:dyDescent="0.25">
      <c r="B772" s="26"/>
      <c r="C772" s="26"/>
      <c r="D772" s="26"/>
      <c r="E772" s="26"/>
      <c r="F772" s="26"/>
    </row>
    <row r="773" spans="2:6" ht="15.75" customHeight="1" x14ac:dyDescent="0.25">
      <c r="B773" s="26"/>
      <c r="C773" s="26"/>
      <c r="D773" s="26"/>
      <c r="E773" s="26"/>
      <c r="F773" s="26"/>
    </row>
    <row r="774" spans="2:6" ht="15.75" customHeight="1" x14ac:dyDescent="0.25">
      <c r="B774" s="26"/>
      <c r="C774" s="26"/>
      <c r="D774" s="26"/>
      <c r="E774" s="26"/>
      <c r="F774" s="26"/>
    </row>
    <row r="775" spans="2:6" ht="15.75" customHeight="1" x14ac:dyDescent="0.25">
      <c r="B775" s="26"/>
      <c r="C775" s="26"/>
      <c r="D775" s="26"/>
      <c r="E775" s="26"/>
      <c r="F775" s="26"/>
    </row>
    <row r="776" spans="2:6" ht="15.75" customHeight="1" x14ac:dyDescent="0.25">
      <c r="B776" s="26"/>
      <c r="C776" s="26"/>
      <c r="D776" s="26"/>
      <c r="E776" s="26"/>
      <c r="F776" s="26"/>
    </row>
    <row r="777" spans="2:6" ht="15.75" customHeight="1" x14ac:dyDescent="0.25">
      <c r="B777" s="26"/>
      <c r="C777" s="26"/>
      <c r="D777" s="26"/>
      <c r="E777" s="26"/>
      <c r="F777" s="26"/>
    </row>
    <row r="778" spans="2:6" ht="15.75" customHeight="1" x14ac:dyDescent="0.25">
      <c r="B778" s="26"/>
      <c r="C778" s="26"/>
      <c r="D778" s="26"/>
      <c r="E778" s="26"/>
      <c r="F778" s="26"/>
    </row>
    <row r="779" spans="2:6" ht="15.75" customHeight="1" x14ac:dyDescent="0.25">
      <c r="B779" s="26"/>
      <c r="C779" s="26"/>
      <c r="D779" s="26"/>
      <c r="E779" s="26"/>
      <c r="F779" s="26"/>
    </row>
    <row r="780" spans="2:6" ht="15.75" customHeight="1" x14ac:dyDescent="0.25">
      <c r="B780" s="26"/>
      <c r="C780" s="26"/>
      <c r="D780" s="26"/>
      <c r="E780" s="26"/>
      <c r="F780" s="26"/>
    </row>
    <row r="781" spans="2:6" ht="15.75" customHeight="1" x14ac:dyDescent="0.25">
      <c r="B781" s="26"/>
      <c r="C781" s="26"/>
      <c r="D781" s="26"/>
      <c r="E781" s="26"/>
      <c r="F781" s="26"/>
    </row>
    <row r="782" spans="2:6" ht="15.75" customHeight="1" x14ac:dyDescent="0.25">
      <c r="B782" s="26"/>
      <c r="C782" s="26"/>
      <c r="D782" s="26"/>
      <c r="E782" s="26"/>
      <c r="F782" s="26"/>
    </row>
    <row r="783" spans="2:6" ht="15.75" customHeight="1" x14ac:dyDescent="0.25">
      <c r="B783" s="26"/>
      <c r="C783" s="26"/>
      <c r="D783" s="26"/>
      <c r="E783" s="26"/>
      <c r="F783" s="26"/>
    </row>
    <row r="784" spans="2:6" ht="15.75" customHeight="1" x14ac:dyDescent="0.25">
      <c r="B784" s="26"/>
      <c r="C784" s="26"/>
      <c r="D784" s="26"/>
      <c r="E784" s="26"/>
      <c r="F784" s="26"/>
    </row>
    <row r="785" spans="2:6" ht="15.75" customHeight="1" x14ac:dyDescent="0.25">
      <c r="B785" s="26"/>
      <c r="C785" s="26"/>
      <c r="D785" s="26"/>
      <c r="E785" s="26"/>
      <c r="F785" s="26"/>
    </row>
    <row r="786" spans="2:6" ht="15.75" customHeight="1" x14ac:dyDescent="0.25">
      <c r="B786" s="26"/>
      <c r="C786" s="26"/>
      <c r="D786" s="26"/>
      <c r="E786" s="26"/>
      <c r="F786" s="26"/>
    </row>
    <row r="787" spans="2:6" ht="15.75" customHeight="1" x14ac:dyDescent="0.25">
      <c r="B787" s="26"/>
      <c r="C787" s="26"/>
      <c r="D787" s="26"/>
      <c r="E787" s="26"/>
      <c r="F787" s="26"/>
    </row>
    <row r="788" spans="2:6" ht="15.75" customHeight="1" x14ac:dyDescent="0.25">
      <c r="B788" s="26"/>
      <c r="C788" s="26"/>
      <c r="D788" s="26"/>
      <c r="E788" s="26"/>
      <c r="F788" s="26"/>
    </row>
    <row r="789" spans="2:6" ht="15.75" customHeight="1" x14ac:dyDescent="0.25">
      <c r="B789" s="26"/>
      <c r="C789" s="26"/>
      <c r="D789" s="26"/>
      <c r="E789" s="26"/>
      <c r="F789" s="26"/>
    </row>
    <row r="790" spans="2:6" ht="15.75" customHeight="1" x14ac:dyDescent="0.25">
      <c r="B790" s="26"/>
      <c r="C790" s="26"/>
      <c r="D790" s="26"/>
      <c r="E790" s="26"/>
      <c r="F790" s="26"/>
    </row>
    <row r="791" spans="2:6" ht="15.75" customHeight="1" x14ac:dyDescent="0.25">
      <c r="B791" s="26"/>
      <c r="C791" s="26"/>
      <c r="D791" s="26"/>
      <c r="E791" s="26"/>
      <c r="F791" s="26"/>
    </row>
    <row r="792" spans="2:6" ht="15.75" customHeight="1" x14ac:dyDescent="0.25">
      <c r="B792" s="26"/>
      <c r="C792" s="26"/>
      <c r="D792" s="26"/>
      <c r="E792" s="26"/>
      <c r="F792" s="26"/>
    </row>
    <row r="793" spans="2:6" ht="15.75" customHeight="1" x14ac:dyDescent="0.25">
      <c r="B793" s="26"/>
      <c r="C793" s="26"/>
      <c r="D793" s="26"/>
      <c r="E793" s="26"/>
      <c r="F793" s="26"/>
    </row>
    <row r="794" spans="2:6" ht="15.75" customHeight="1" x14ac:dyDescent="0.25">
      <c r="B794" s="26"/>
      <c r="C794" s="26"/>
      <c r="D794" s="26"/>
      <c r="E794" s="26"/>
      <c r="F794" s="26"/>
    </row>
    <row r="795" spans="2:6" ht="15.75" customHeight="1" x14ac:dyDescent="0.25">
      <c r="B795" s="26"/>
      <c r="C795" s="26"/>
      <c r="D795" s="26"/>
      <c r="E795" s="26"/>
      <c r="F795" s="26"/>
    </row>
    <row r="796" spans="2:6" ht="15.75" customHeight="1" x14ac:dyDescent="0.25">
      <c r="B796" s="26"/>
      <c r="C796" s="26"/>
      <c r="D796" s="26"/>
      <c r="E796" s="26"/>
      <c r="F796" s="26"/>
    </row>
    <row r="797" spans="2:6" ht="15.75" customHeight="1" x14ac:dyDescent="0.25">
      <c r="B797" s="26"/>
      <c r="C797" s="26"/>
      <c r="D797" s="26"/>
      <c r="E797" s="26"/>
      <c r="F797" s="26"/>
    </row>
    <row r="798" spans="2:6" ht="15.75" customHeight="1" x14ac:dyDescent="0.25">
      <c r="B798" s="26"/>
      <c r="C798" s="26"/>
      <c r="D798" s="26"/>
      <c r="E798" s="26"/>
      <c r="F798" s="26"/>
    </row>
    <row r="799" spans="2:6" ht="15.75" customHeight="1" x14ac:dyDescent="0.25">
      <c r="B799" s="26"/>
      <c r="C799" s="26"/>
      <c r="D799" s="26"/>
      <c r="E799" s="26"/>
      <c r="F799" s="26"/>
    </row>
    <row r="800" spans="2:6" ht="15.75" customHeight="1" x14ac:dyDescent="0.25">
      <c r="B800" s="26"/>
      <c r="C800" s="26"/>
      <c r="D800" s="26"/>
      <c r="E800" s="26"/>
      <c r="F800" s="26"/>
    </row>
    <row r="801" spans="2:6" ht="15.75" customHeight="1" x14ac:dyDescent="0.25">
      <c r="B801" s="26"/>
      <c r="C801" s="26"/>
      <c r="D801" s="26"/>
      <c r="E801" s="26"/>
      <c r="F801" s="26"/>
    </row>
    <row r="802" spans="2:6" ht="15.75" customHeight="1" x14ac:dyDescent="0.25">
      <c r="B802" s="26"/>
      <c r="C802" s="26"/>
      <c r="D802" s="26"/>
      <c r="E802" s="26"/>
      <c r="F802" s="26"/>
    </row>
    <row r="803" spans="2:6" ht="15.75" customHeight="1" x14ac:dyDescent="0.25">
      <c r="B803" s="26"/>
      <c r="C803" s="26"/>
      <c r="D803" s="26"/>
      <c r="E803" s="26"/>
      <c r="F803" s="26"/>
    </row>
    <row r="804" spans="2:6" ht="15.75" customHeight="1" x14ac:dyDescent="0.25">
      <c r="B804" s="26"/>
      <c r="C804" s="26"/>
      <c r="D804" s="26"/>
      <c r="E804" s="26"/>
      <c r="F804" s="26"/>
    </row>
    <row r="805" spans="2:6" ht="15.75" customHeight="1" x14ac:dyDescent="0.25">
      <c r="B805" s="26"/>
      <c r="C805" s="26"/>
      <c r="D805" s="26"/>
      <c r="E805" s="26"/>
      <c r="F805" s="26"/>
    </row>
    <row r="806" spans="2:6" ht="15.75" customHeight="1" x14ac:dyDescent="0.25">
      <c r="B806" s="26"/>
      <c r="C806" s="26"/>
      <c r="D806" s="26"/>
      <c r="E806" s="26"/>
      <c r="F806" s="26"/>
    </row>
    <row r="807" spans="2:6" ht="15.75" customHeight="1" x14ac:dyDescent="0.25">
      <c r="B807" s="26"/>
      <c r="C807" s="26"/>
      <c r="D807" s="26"/>
      <c r="E807" s="26"/>
      <c r="F807" s="26"/>
    </row>
    <row r="808" spans="2:6" ht="15.75" customHeight="1" x14ac:dyDescent="0.25">
      <c r="B808" s="26"/>
      <c r="C808" s="26"/>
      <c r="D808" s="26"/>
      <c r="E808" s="26"/>
      <c r="F808" s="26"/>
    </row>
    <row r="809" spans="2:6" ht="15.75" customHeight="1" x14ac:dyDescent="0.25">
      <c r="B809" s="26"/>
      <c r="C809" s="26"/>
      <c r="D809" s="26"/>
      <c r="E809" s="26"/>
      <c r="F809" s="26"/>
    </row>
    <row r="810" spans="2:6" ht="15.75" customHeight="1" x14ac:dyDescent="0.25">
      <c r="B810" s="26"/>
      <c r="C810" s="26"/>
      <c r="D810" s="26"/>
      <c r="E810" s="26"/>
      <c r="F810" s="26"/>
    </row>
    <row r="811" spans="2:6" ht="15.75" customHeight="1" x14ac:dyDescent="0.25">
      <c r="B811" s="26"/>
      <c r="C811" s="26"/>
      <c r="D811" s="26"/>
      <c r="E811" s="26"/>
      <c r="F811" s="26"/>
    </row>
    <row r="812" spans="2:6" ht="15.75" customHeight="1" x14ac:dyDescent="0.25">
      <c r="B812" s="26"/>
      <c r="C812" s="26"/>
      <c r="D812" s="26"/>
      <c r="E812" s="26"/>
      <c r="F812" s="26"/>
    </row>
    <row r="813" spans="2:6" ht="15.75" customHeight="1" x14ac:dyDescent="0.25">
      <c r="B813" s="26"/>
      <c r="C813" s="26"/>
      <c r="D813" s="26"/>
      <c r="E813" s="26"/>
      <c r="F813" s="26"/>
    </row>
    <row r="814" spans="2:6" ht="15.75" customHeight="1" x14ac:dyDescent="0.25">
      <c r="B814" s="26"/>
      <c r="C814" s="26"/>
      <c r="D814" s="26"/>
      <c r="E814" s="26"/>
      <c r="F814" s="26"/>
    </row>
    <row r="815" spans="2:6" ht="15.75" customHeight="1" x14ac:dyDescent="0.25">
      <c r="B815" s="26"/>
      <c r="C815" s="26"/>
      <c r="D815" s="26"/>
      <c r="E815" s="26"/>
      <c r="F815" s="26"/>
    </row>
    <row r="816" spans="2:6" ht="15.75" customHeight="1" x14ac:dyDescent="0.25">
      <c r="B816" s="26"/>
      <c r="C816" s="26"/>
      <c r="D816" s="26"/>
      <c r="E816" s="26"/>
      <c r="F816" s="26"/>
    </row>
    <row r="817" spans="2:6" ht="15.75" customHeight="1" x14ac:dyDescent="0.25">
      <c r="B817" s="26"/>
      <c r="C817" s="26"/>
      <c r="D817" s="26"/>
      <c r="E817" s="26"/>
      <c r="F817" s="26"/>
    </row>
    <row r="818" spans="2:6" ht="15.75" customHeight="1" x14ac:dyDescent="0.25">
      <c r="B818" s="26"/>
      <c r="C818" s="26"/>
      <c r="D818" s="26"/>
      <c r="E818" s="26"/>
      <c r="F818" s="26"/>
    </row>
    <row r="819" spans="2:6" ht="15.75" customHeight="1" x14ac:dyDescent="0.25">
      <c r="B819" s="26"/>
      <c r="C819" s="26"/>
      <c r="D819" s="26"/>
      <c r="E819" s="26"/>
      <c r="F819" s="26"/>
    </row>
    <row r="820" spans="2:6" ht="15.75" customHeight="1" x14ac:dyDescent="0.25">
      <c r="B820" s="26"/>
      <c r="C820" s="26"/>
      <c r="D820" s="26"/>
      <c r="E820" s="26"/>
      <c r="F820" s="26"/>
    </row>
    <row r="821" spans="2:6" ht="15.75" customHeight="1" x14ac:dyDescent="0.25">
      <c r="B821" s="26"/>
      <c r="C821" s="26"/>
      <c r="D821" s="26"/>
      <c r="E821" s="26"/>
      <c r="F821" s="26"/>
    </row>
    <row r="822" spans="2:6" ht="15.75" customHeight="1" x14ac:dyDescent="0.25">
      <c r="B822" s="26"/>
      <c r="C822" s="26"/>
      <c r="D822" s="26"/>
      <c r="E822" s="26"/>
      <c r="F822" s="26"/>
    </row>
    <row r="823" spans="2:6" ht="15.75" customHeight="1" x14ac:dyDescent="0.25">
      <c r="B823" s="26"/>
      <c r="C823" s="26"/>
      <c r="D823" s="26"/>
      <c r="E823" s="26"/>
      <c r="F823" s="26"/>
    </row>
    <row r="824" spans="2:6" ht="15.75" customHeight="1" x14ac:dyDescent="0.25">
      <c r="B824" s="26"/>
      <c r="C824" s="26"/>
      <c r="D824" s="26"/>
      <c r="E824" s="26"/>
      <c r="F824" s="26"/>
    </row>
    <row r="825" spans="2:6" ht="15.75" customHeight="1" x14ac:dyDescent="0.25">
      <c r="B825" s="26"/>
      <c r="C825" s="26"/>
      <c r="D825" s="26"/>
      <c r="E825" s="26"/>
      <c r="F825" s="26"/>
    </row>
    <row r="826" spans="2:6" ht="15.75" customHeight="1" x14ac:dyDescent="0.25">
      <c r="B826" s="26"/>
      <c r="C826" s="26"/>
      <c r="D826" s="26"/>
      <c r="E826" s="26"/>
      <c r="F826" s="26"/>
    </row>
    <row r="827" spans="2:6" ht="15.75" customHeight="1" x14ac:dyDescent="0.25">
      <c r="B827" s="26"/>
      <c r="C827" s="26"/>
      <c r="D827" s="26"/>
      <c r="E827" s="26"/>
      <c r="F827" s="26"/>
    </row>
    <row r="828" spans="2:6" ht="15.75" customHeight="1" x14ac:dyDescent="0.25">
      <c r="B828" s="26"/>
      <c r="C828" s="26"/>
      <c r="D828" s="26"/>
      <c r="E828" s="26"/>
      <c r="F828" s="26"/>
    </row>
    <row r="829" spans="2:6" ht="15.75" customHeight="1" x14ac:dyDescent="0.25">
      <c r="B829" s="26"/>
      <c r="C829" s="26"/>
      <c r="D829" s="26"/>
      <c r="E829" s="26"/>
      <c r="F829" s="26"/>
    </row>
    <row r="830" spans="2:6" ht="15.75" customHeight="1" x14ac:dyDescent="0.25">
      <c r="B830" s="26"/>
      <c r="C830" s="26"/>
      <c r="D830" s="26"/>
      <c r="E830" s="26"/>
      <c r="F830" s="26"/>
    </row>
    <row r="831" spans="2:6" ht="15.75" customHeight="1" x14ac:dyDescent="0.25">
      <c r="B831" s="26"/>
      <c r="C831" s="26"/>
      <c r="D831" s="26"/>
      <c r="E831" s="26"/>
      <c r="F831" s="26"/>
    </row>
    <row r="832" spans="2:6" ht="15.75" customHeight="1" x14ac:dyDescent="0.25">
      <c r="B832" s="26"/>
      <c r="C832" s="26"/>
      <c r="D832" s="26"/>
      <c r="E832" s="26"/>
      <c r="F832" s="26"/>
    </row>
    <row r="833" spans="2:6" ht="15.75" customHeight="1" x14ac:dyDescent="0.25">
      <c r="B833" s="26"/>
      <c r="C833" s="26"/>
      <c r="D833" s="26"/>
      <c r="E833" s="26"/>
      <c r="F833" s="26"/>
    </row>
    <row r="834" spans="2:6" ht="15.75" customHeight="1" x14ac:dyDescent="0.25">
      <c r="B834" s="26"/>
      <c r="C834" s="26"/>
      <c r="D834" s="26"/>
      <c r="E834" s="26"/>
      <c r="F834" s="26"/>
    </row>
    <row r="835" spans="2:6" ht="15.75" customHeight="1" x14ac:dyDescent="0.25">
      <c r="B835" s="26"/>
      <c r="C835" s="26"/>
      <c r="D835" s="26"/>
      <c r="E835" s="26"/>
      <c r="F835" s="26"/>
    </row>
    <row r="836" spans="2:6" ht="15.75" customHeight="1" x14ac:dyDescent="0.25">
      <c r="B836" s="26"/>
      <c r="C836" s="26"/>
      <c r="D836" s="26"/>
      <c r="E836" s="26"/>
      <c r="F836" s="26"/>
    </row>
    <row r="837" spans="2:6" ht="15.75" customHeight="1" x14ac:dyDescent="0.25">
      <c r="B837" s="26"/>
      <c r="C837" s="26"/>
      <c r="D837" s="26"/>
      <c r="E837" s="26"/>
      <c r="F837" s="26"/>
    </row>
    <row r="838" spans="2:6" ht="15.75" customHeight="1" x14ac:dyDescent="0.25">
      <c r="B838" s="26"/>
      <c r="C838" s="26"/>
      <c r="D838" s="26"/>
      <c r="E838" s="26"/>
      <c r="F838" s="26"/>
    </row>
    <row r="839" spans="2:6" ht="15.75" customHeight="1" x14ac:dyDescent="0.25">
      <c r="B839" s="26"/>
      <c r="C839" s="26"/>
      <c r="D839" s="26"/>
      <c r="E839" s="26"/>
      <c r="F839" s="26"/>
    </row>
    <row r="840" spans="2:6" ht="15.75" customHeight="1" x14ac:dyDescent="0.25">
      <c r="B840" s="26"/>
      <c r="C840" s="26"/>
      <c r="D840" s="26"/>
      <c r="E840" s="26"/>
      <c r="F840" s="26"/>
    </row>
    <row r="841" spans="2:6" ht="15.75" customHeight="1" x14ac:dyDescent="0.25">
      <c r="B841" s="26"/>
      <c r="C841" s="26"/>
      <c r="D841" s="26"/>
      <c r="E841" s="26"/>
      <c r="F841" s="26"/>
    </row>
    <row r="842" spans="2:6" ht="15.75" customHeight="1" x14ac:dyDescent="0.25">
      <c r="B842" s="26"/>
      <c r="C842" s="26"/>
      <c r="D842" s="26"/>
      <c r="E842" s="26"/>
      <c r="F842" s="26"/>
    </row>
    <row r="843" spans="2:6" ht="15.75" customHeight="1" x14ac:dyDescent="0.25">
      <c r="B843" s="26"/>
      <c r="C843" s="26"/>
      <c r="D843" s="26"/>
      <c r="E843" s="26"/>
      <c r="F843" s="26"/>
    </row>
    <row r="844" spans="2:6" ht="15.75" customHeight="1" x14ac:dyDescent="0.25">
      <c r="B844" s="26"/>
      <c r="C844" s="26"/>
      <c r="D844" s="26"/>
      <c r="E844" s="26"/>
      <c r="F844" s="26"/>
    </row>
    <row r="845" spans="2:6" ht="15.75" customHeight="1" x14ac:dyDescent="0.25">
      <c r="B845" s="26"/>
      <c r="C845" s="26"/>
      <c r="D845" s="26"/>
      <c r="E845" s="26"/>
      <c r="F845" s="26"/>
    </row>
    <row r="846" spans="2:6" ht="15.75" customHeight="1" x14ac:dyDescent="0.25">
      <c r="B846" s="26"/>
      <c r="C846" s="26"/>
      <c r="D846" s="26"/>
      <c r="E846" s="26"/>
      <c r="F846" s="26"/>
    </row>
    <row r="847" spans="2:6" ht="15.75" customHeight="1" x14ac:dyDescent="0.25">
      <c r="B847" s="26"/>
      <c r="C847" s="26"/>
      <c r="D847" s="26"/>
      <c r="E847" s="26"/>
      <c r="F847" s="26"/>
    </row>
    <row r="848" spans="2:6" ht="15.75" customHeight="1" x14ac:dyDescent="0.25">
      <c r="B848" s="26"/>
      <c r="C848" s="26"/>
      <c r="D848" s="26"/>
      <c r="E848" s="26"/>
      <c r="F848" s="26"/>
    </row>
    <row r="849" spans="2:6" ht="15.75" customHeight="1" x14ac:dyDescent="0.25">
      <c r="B849" s="26"/>
      <c r="C849" s="26"/>
      <c r="D849" s="26"/>
      <c r="E849" s="26"/>
      <c r="F849" s="26"/>
    </row>
    <row r="850" spans="2:6" ht="15.75" customHeight="1" x14ac:dyDescent="0.25">
      <c r="B850" s="26"/>
      <c r="C850" s="26"/>
      <c r="D850" s="26"/>
      <c r="E850" s="26"/>
      <c r="F850" s="26"/>
    </row>
    <row r="851" spans="2:6" ht="15.75" customHeight="1" x14ac:dyDescent="0.25">
      <c r="B851" s="26"/>
      <c r="C851" s="26"/>
      <c r="D851" s="26"/>
      <c r="E851" s="26"/>
      <c r="F851" s="26"/>
    </row>
    <row r="852" spans="2:6" ht="15.75" customHeight="1" x14ac:dyDescent="0.25">
      <c r="B852" s="26"/>
      <c r="C852" s="26"/>
      <c r="D852" s="26"/>
      <c r="E852" s="26"/>
      <c r="F852" s="26"/>
    </row>
    <row r="853" spans="2:6" ht="15.75" customHeight="1" x14ac:dyDescent="0.25">
      <c r="B853" s="26"/>
      <c r="C853" s="26"/>
      <c r="D853" s="26"/>
      <c r="E853" s="26"/>
      <c r="F853" s="26"/>
    </row>
    <row r="854" spans="2:6" ht="15.75" customHeight="1" x14ac:dyDescent="0.25">
      <c r="B854" s="26"/>
      <c r="C854" s="26"/>
      <c r="D854" s="26"/>
      <c r="E854" s="26"/>
      <c r="F854" s="26"/>
    </row>
    <row r="855" spans="2:6" ht="15.75" customHeight="1" x14ac:dyDescent="0.25">
      <c r="B855" s="26"/>
      <c r="C855" s="26"/>
      <c r="D855" s="26"/>
      <c r="E855" s="26"/>
      <c r="F855" s="26"/>
    </row>
    <row r="856" spans="2:6" ht="15.75" customHeight="1" x14ac:dyDescent="0.25">
      <c r="B856" s="26"/>
      <c r="C856" s="26"/>
      <c r="D856" s="26"/>
      <c r="E856" s="26"/>
      <c r="F856" s="26"/>
    </row>
    <row r="857" spans="2:6" ht="15.75" customHeight="1" x14ac:dyDescent="0.25">
      <c r="B857" s="26"/>
      <c r="C857" s="26"/>
      <c r="D857" s="26"/>
      <c r="E857" s="26"/>
      <c r="F857" s="26"/>
    </row>
    <row r="858" spans="2:6" ht="15.75" customHeight="1" x14ac:dyDescent="0.25">
      <c r="B858" s="26"/>
      <c r="C858" s="26"/>
      <c r="D858" s="26"/>
      <c r="E858" s="26"/>
      <c r="F858" s="26"/>
    </row>
    <row r="859" spans="2:6" ht="15.75" customHeight="1" x14ac:dyDescent="0.25">
      <c r="B859" s="26"/>
      <c r="C859" s="26"/>
      <c r="D859" s="26"/>
      <c r="E859" s="26"/>
      <c r="F859" s="26"/>
    </row>
    <row r="860" spans="2:6" ht="15.75" customHeight="1" x14ac:dyDescent="0.25">
      <c r="B860" s="26"/>
      <c r="C860" s="26"/>
      <c r="D860" s="26"/>
      <c r="E860" s="26"/>
      <c r="F860" s="26"/>
    </row>
    <row r="861" spans="2:6" ht="15.75" customHeight="1" x14ac:dyDescent="0.25">
      <c r="B861" s="26"/>
      <c r="C861" s="26"/>
      <c r="D861" s="26"/>
      <c r="E861" s="26"/>
      <c r="F861" s="26"/>
    </row>
    <row r="862" spans="2:6" ht="15.75" customHeight="1" x14ac:dyDescent="0.25">
      <c r="B862" s="26"/>
      <c r="C862" s="26"/>
      <c r="D862" s="26"/>
      <c r="E862" s="26"/>
      <c r="F862" s="26"/>
    </row>
    <row r="863" spans="2:6" ht="15.75" customHeight="1" x14ac:dyDescent="0.25">
      <c r="B863" s="26"/>
      <c r="C863" s="26"/>
      <c r="D863" s="26"/>
      <c r="E863" s="26"/>
      <c r="F863" s="26"/>
    </row>
    <row r="864" spans="2:6" ht="15.75" customHeight="1" x14ac:dyDescent="0.25">
      <c r="B864" s="26"/>
      <c r="C864" s="26"/>
      <c r="D864" s="26"/>
      <c r="E864" s="26"/>
      <c r="F864" s="26"/>
    </row>
    <row r="865" spans="2:6" ht="15.75" customHeight="1" x14ac:dyDescent="0.25">
      <c r="B865" s="26"/>
      <c r="C865" s="26"/>
      <c r="D865" s="26"/>
      <c r="E865" s="26"/>
      <c r="F865" s="26"/>
    </row>
    <row r="866" spans="2:6" ht="15.75" customHeight="1" x14ac:dyDescent="0.25">
      <c r="B866" s="26"/>
      <c r="C866" s="26"/>
      <c r="D866" s="26"/>
      <c r="E866" s="26"/>
      <c r="F866" s="26"/>
    </row>
    <row r="867" spans="2:6" ht="15.75" customHeight="1" x14ac:dyDescent="0.25">
      <c r="B867" s="26"/>
      <c r="C867" s="26"/>
      <c r="D867" s="26"/>
      <c r="E867" s="26"/>
      <c r="F867" s="26"/>
    </row>
    <row r="868" spans="2:6" ht="15.75" customHeight="1" x14ac:dyDescent="0.25">
      <c r="B868" s="26"/>
      <c r="C868" s="26"/>
      <c r="D868" s="26"/>
      <c r="E868" s="26"/>
      <c r="F868" s="26"/>
    </row>
    <row r="869" spans="2:6" ht="15.75" customHeight="1" x14ac:dyDescent="0.25">
      <c r="B869" s="26"/>
      <c r="C869" s="26"/>
      <c r="D869" s="26"/>
      <c r="E869" s="26"/>
      <c r="F869" s="26"/>
    </row>
    <row r="870" spans="2:6" ht="15.75" customHeight="1" x14ac:dyDescent="0.25">
      <c r="B870" s="26"/>
      <c r="C870" s="26"/>
      <c r="D870" s="26"/>
      <c r="E870" s="26"/>
      <c r="F870" s="26"/>
    </row>
    <row r="871" spans="2:6" ht="15.75" customHeight="1" x14ac:dyDescent="0.25">
      <c r="B871" s="26"/>
      <c r="C871" s="26"/>
      <c r="D871" s="26"/>
      <c r="E871" s="26"/>
      <c r="F871" s="26"/>
    </row>
    <row r="872" spans="2:6" ht="15.75" customHeight="1" x14ac:dyDescent="0.25">
      <c r="B872" s="26"/>
      <c r="C872" s="26"/>
      <c r="D872" s="26"/>
      <c r="E872" s="26"/>
      <c r="F872" s="26"/>
    </row>
    <row r="873" spans="2:6" ht="15.75" customHeight="1" x14ac:dyDescent="0.25">
      <c r="B873" s="26"/>
      <c r="C873" s="26"/>
      <c r="D873" s="26"/>
      <c r="E873" s="26"/>
      <c r="F873" s="26"/>
    </row>
    <row r="874" spans="2:6" ht="15.75" customHeight="1" x14ac:dyDescent="0.25">
      <c r="B874" s="26"/>
      <c r="C874" s="26"/>
      <c r="D874" s="26"/>
      <c r="E874" s="26"/>
      <c r="F874" s="26"/>
    </row>
    <row r="875" spans="2:6" ht="15.75" customHeight="1" x14ac:dyDescent="0.25">
      <c r="B875" s="26"/>
      <c r="C875" s="26"/>
      <c r="D875" s="26"/>
      <c r="E875" s="26"/>
      <c r="F875" s="26"/>
    </row>
    <row r="876" spans="2:6" ht="15.75" customHeight="1" x14ac:dyDescent="0.25">
      <c r="B876" s="26"/>
      <c r="C876" s="26"/>
      <c r="D876" s="26"/>
      <c r="E876" s="26"/>
      <c r="F876" s="26"/>
    </row>
    <row r="877" spans="2:6" ht="15.75" customHeight="1" x14ac:dyDescent="0.25">
      <c r="B877" s="26"/>
      <c r="C877" s="26"/>
      <c r="D877" s="26"/>
      <c r="E877" s="26"/>
      <c r="F877" s="26"/>
    </row>
    <row r="878" spans="2:6" ht="15.75" customHeight="1" x14ac:dyDescent="0.25">
      <c r="B878" s="26"/>
      <c r="C878" s="26"/>
      <c r="D878" s="26"/>
      <c r="E878" s="26"/>
      <c r="F878" s="26"/>
    </row>
    <row r="879" spans="2:6" ht="15.75" customHeight="1" x14ac:dyDescent="0.25">
      <c r="B879" s="26"/>
      <c r="C879" s="26"/>
      <c r="D879" s="26"/>
      <c r="E879" s="26"/>
      <c r="F879" s="26"/>
    </row>
    <row r="880" spans="2:6" ht="15.75" customHeight="1" x14ac:dyDescent="0.25">
      <c r="B880" s="26"/>
      <c r="C880" s="26"/>
      <c r="D880" s="26"/>
      <c r="E880" s="26"/>
      <c r="F880" s="26"/>
    </row>
    <row r="881" spans="2:6" ht="15.75" customHeight="1" x14ac:dyDescent="0.25">
      <c r="B881" s="26"/>
      <c r="C881" s="26"/>
      <c r="D881" s="26"/>
      <c r="E881" s="26"/>
      <c r="F881" s="26"/>
    </row>
    <row r="882" spans="2:6" ht="15.75" customHeight="1" x14ac:dyDescent="0.25">
      <c r="B882" s="26"/>
      <c r="C882" s="26"/>
      <c r="D882" s="26"/>
      <c r="E882" s="26"/>
      <c r="F882" s="26"/>
    </row>
    <row r="883" spans="2:6" ht="15.75" customHeight="1" x14ac:dyDescent="0.25">
      <c r="B883" s="26"/>
      <c r="C883" s="26"/>
      <c r="D883" s="26"/>
      <c r="E883" s="26"/>
      <c r="F883" s="26"/>
    </row>
    <row r="884" spans="2:6" ht="15.75" customHeight="1" x14ac:dyDescent="0.25">
      <c r="B884" s="26"/>
      <c r="C884" s="26"/>
      <c r="D884" s="26"/>
      <c r="E884" s="26"/>
      <c r="F884" s="26"/>
    </row>
    <row r="885" spans="2:6" ht="15.75" customHeight="1" x14ac:dyDescent="0.25">
      <c r="B885" s="26"/>
      <c r="C885" s="26"/>
      <c r="D885" s="26"/>
      <c r="E885" s="26"/>
      <c r="F885" s="26"/>
    </row>
    <row r="886" spans="2:6" ht="15.75" customHeight="1" x14ac:dyDescent="0.25">
      <c r="B886" s="26"/>
      <c r="C886" s="26"/>
      <c r="D886" s="26"/>
      <c r="E886" s="26"/>
      <c r="F886" s="26"/>
    </row>
    <row r="887" spans="2:6" ht="15.75" customHeight="1" x14ac:dyDescent="0.25">
      <c r="B887" s="26"/>
      <c r="C887" s="26"/>
      <c r="D887" s="26"/>
      <c r="E887" s="26"/>
      <c r="F887" s="26"/>
    </row>
    <row r="888" spans="2:6" ht="15.75" customHeight="1" x14ac:dyDescent="0.25">
      <c r="B888" s="26"/>
      <c r="C888" s="26"/>
      <c r="D888" s="26"/>
      <c r="E888" s="26"/>
      <c r="F888" s="26"/>
    </row>
    <row r="889" spans="2:6" ht="15.75" customHeight="1" x14ac:dyDescent="0.25">
      <c r="B889" s="26"/>
      <c r="C889" s="26"/>
      <c r="D889" s="26"/>
      <c r="E889" s="26"/>
      <c r="F889" s="26"/>
    </row>
    <row r="890" spans="2:6" ht="15.75" customHeight="1" x14ac:dyDescent="0.25">
      <c r="B890" s="26"/>
      <c r="C890" s="26"/>
      <c r="D890" s="26"/>
      <c r="E890" s="26"/>
      <c r="F890" s="26"/>
    </row>
    <row r="891" spans="2:6" ht="15.75" customHeight="1" x14ac:dyDescent="0.25">
      <c r="B891" s="26"/>
      <c r="C891" s="26"/>
      <c r="D891" s="26"/>
      <c r="E891" s="26"/>
      <c r="F891" s="26"/>
    </row>
    <row r="892" spans="2:6" ht="15.75" customHeight="1" x14ac:dyDescent="0.25">
      <c r="B892" s="26"/>
      <c r="C892" s="26"/>
      <c r="D892" s="26"/>
      <c r="E892" s="26"/>
      <c r="F892" s="26"/>
    </row>
    <row r="893" spans="2:6" ht="15.75" customHeight="1" x14ac:dyDescent="0.25">
      <c r="B893" s="26"/>
      <c r="C893" s="26"/>
      <c r="D893" s="26"/>
      <c r="E893" s="26"/>
      <c r="F893" s="26"/>
    </row>
    <row r="894" spans="2:6" ht="15.75" customHeight="1" x14ac:dyDescent="0.25">
      <c r="B894" s="26"/>
      <c r="C894" s="26"/>
      <c r="D894" s="26"/>
      <c r="E894" s="26"/>
      <c r="F894" s="26"/>
    </row>
    <row r="895" spans="2:6" ht="15.75" customHeight="1" x14ac:dyDescent="0.25">
      <c r="B895" s="26"/>
      <c r="C895" s="26"/>
      <c r="D895" s="26"/>
      <c r="E895" s="26"/>
      <c r="F895" s="26"/>
    </row>
    <row r="896" spans="2:6" ht="15.75" customHeight="1" x14ac:dyDescent="0.25">
      <c r="B896" s="26"/>
      <c r="C896" s="26"/>
      <c r="D896" s="26"/>
      <c r="E896" s="26"/>
      <c r="F896" s="26"/>
    </row>
    <row r="897" spans="2:6" ht="15.75" customHeight="1" x14ac:dyDescent="0.25">
      <c r="B897" s="26"/>
      <c r="C897" s="26"/>
      <c r="D897" s="26"/>
      <c r="E897" s="26"/>
      <c r="F897" s="26"/>
    </row>
    <row r="898" spans="2:6" ht="15.75" customHeight="1" x14ac:dyDescent="0.25">
      <c r="B898" s="26"/>
      <c r="C898" s="26"/>
      <c r="D898" s="26"/>
      <c r="E898" s="26"/>
      <c r="F898" s="26"/>
    </row>
    <row r="899" spans="2:6" ht="15.75" customHeight="1" x14ac:dyDescent="0.25">
      <c r="B899" s="26"/>
      <c r="C899" s="26"/>
      <c r="D899" s="26"/>
      <c r="E899" s="26"/>
      <c r="F899" s="26"/>
    </row>
    <row r="900" spans="2:6" ht="15.75" customHeight="1" x14ac:dyDescent="0.25">
      <c r="B900" s="26"/>
      <c r="C900" s="26"/>
      <c r="D900" s="26"/>
      <c r="E900" s="26"/>
      <c r="F900" s="26"/>
    </row>
    <row r="901" spans="2:6" ht="15.75" customHeight="1" x14ac:dyDescent="0.25">
      <c r="B901" s="26"/>
      <c r="C901" s="26"/>
      <c r="D901" s="26"/>
      <c r="E901" s="26"/>
      <c r="F901" s="26"/>
    </row>
    <row r="902" spans="2:6" ht="15.75" customHeight="1" x14ac:dyDescent="0.25">
      <c r="B902" s="26"/>
      <c r="C902" s="26"/>
      <c r="D902" s="26"/>
      <c r="E902" s="26"/>
      <c r="F902" s="26"/>
    </row>
    <row r="903" spans="2:6" ht="15.75" customHeight="1" x14ac:dyDescent="0.25">
      <c r="B903" s="26"/>
      <c r="C903" s="26"/>
      <c r="D903" s="26"/>
      <c r="E903" s="26"/>
      <c r="F903" s="26"/>
    </row>
    <row r="904" spans="2:6" ht="15.75" customHeight="1" x14ac:dyDescent="0.25">
      <c r="B904" s="26"/>
      <c r="C904" s="26"/>
      <c r="D904" s="26"/>
      <c r="E904" s="26"/>
      <c r="F904" s="26"/>
    </row>
    <row r="905" spans="2:6" ht="15.75" customHeight="1" x14ac:dyDescent="0.25">
      <c r="B905" s="26"/>
      <c r="C905" s="26"/>
      <c r="D905" s="26"/>
      <c r="E905" s="26"/>
      <c r="F905" s="26"/>
    </row>
    <row r="906" spans="2:6" ht="15.75" customHeight="1" x14ac:dyDescent="0.25">
      <c r="B906" s="26"/>
      <c r="C906" s="26"/>
      <c r="D906" s="26"/>
      <c r="E906" s="26"/>
      <c r="F906" s="26"/>
    </row>
    <row r="907" spans="2:6" ht="15.75" customHeight="1" x14ac:dyDescent="0.25">
      <c r="B907" s="26"/>
      <c r="C907" s="26"/>
      <c r="D907" s="26"/>
      <c r="E907" s="26"/>
      <c r="F907" s="26"/>
    </row>
    <row r="908" spans="2:6" ht="15.75" customHeight="1" x14ac:dyDescent="0.25">
      <c r="B908" s="26"/>
      <c r="C908" s="26"/>
      <c r="D908" s="26"/>
      <c r="E908" s="26"/>
      <c r="F908" s="26"/>
    </row>
    <row r="909" spans="2:6" ht="15.75" customHeight="1" x14ac:dyDescent="0.25">
      <c r="B909" s="26"/>
      <c r="C909" s="26"/>
      <c r="D909" s="26"/>
      <c r="E909" s="26"/>
      <c r="F909" s="26"/>
    </row>
    <row r="910" spans="2:6" ht="15.75" customHeight="1" x14ac:dyDescent="0.25">
      <c r="B910" s="26"/>
      <c r="C910" s="26"/>
      <c r="D910" s="26"/>
      <c r="E910" s="26"/>
      <c r="F910" s="26"/>
    </row>
    <row r="911" spans="2:6" ht="15.75" customHeight="1" x14ac:dyDescent="0.25">
      <c r="B911" s="26"/>
      <c r="C911" s="26"/>
      <c r="D911" s="26"/>
      <c r="E911" s="26"/>
      <c r="F911" s="26"/>
    </row>
    <row r="912" spans="2:6" ht="15.75" customHeight="1" x14ac:dyDescent="0.25">
      <c r="B912" s="26"/>
      <c r="C912" s="26"/>
      <c r="D912" s="26"/>
      <c r="E912" s="26"/>
      <c r="F912" s="26"/>
    </row>
    <row r="913" spans="2:6" ht="15.75" customHeight="1" x14ac:dyDescent="0.25">
      <c r="B913" s="26"/>
      <c r="C913" s="26"/>
      <c r="D913" s="26"/>
      <c r="E913" s="26"/>
      <c r="F913" s="26"/>
    </row>
    <row r="914" spans="2:6" ht="15.75" customHeight="1" x14ac:dyDescent="0.25">
      <c r="B914" s="26"/>
      <c r="C914" s="26"/>
      <c r="D914" s="26"/>
      <c r="E914" s="26"/>
      <c r="F914" s="26"/>
    </row>
    <row r="915" spans="2:6" ht="15.75" customHeight="1" x14ac:dyDescent="0.25">
      <c r="B915" s="26"/>
      <c r="C915" s="26"/>
      <c r="D915" s="26"/>
      <c r="E915" s="26"/>
      <c r="F915" s="26"/>
    </row>
    <row r="916" spans="2:6" ht="15.75" customHeight="1" x14ac:dyDescent="0.25">
      <c r="B916" s="26"/>
      <c r="C916" s="26"/>
      <c r="D916" s="26"/>
      <c r="E916" s="26"/>
      <c r="F916" s="26"/>
    </row>
    <row r="917" spans="2:6" ht="15.75" customHeight="1" x14ac:dyDescent="0.25">
      <c r="B917" s="26"/>
      <c r="C917" s="26"/>
      <c r="D917" s="26"/>
      <c r="E917" s="26"/>
      <c r="F917" s="26"/>
    </row>
    <row r="918" spans="2:6" ht="15.75" customHeight="1" x14ac:dyDescent="0.25">
      <c r="B918" s="26"/>
      <c r="C918" s="26"/>
      <c r="D918" s="26"/>
      <c r="E918" s="26"/>
      <c r="F918" s="26"/>
    </row>
    <row r="919" spans="2:6" ht="15.75" customHeight="1" x14ac:dyDescent="0.25">
      <c r="B919" s="26"/>
      <c r="C919" s="26"/>
      <c r="D919" s="26"/>
      <c r="E919" s="26"/>
      <c r="F919" s="26"/>
    </row>
    <row r="920" spans="2:6" ht="15.75" customHeight="1" x14ac:dyDescent="0.25">
      <c r="B920" s="26"/>
      <c r="C920" s="26"/>
      <c r="D920" s="26"/>
      <c r="E920" s="26"/>
      <c r="F920" s="26"/>
    </row>
    <row r="921" spans="2:6" ht="15.75" customHeight="1" x14ac:dyDescent="0.25">
      <c r="B921" s="26"/>
      <c r="C921" s="26"/>
      <c r="D921" s="26"/>
      <c r="E921" s="26"/>
      <c r="F921" s="26"/>
    </row>
    <row r="922" spans="2:6" ht="15.75" customHeight="1" x14ac:dyDescent="0.25">
      <c r="B922" s="26"/>
      <c r="C922" s="26"/>
      <c r="D922" s="26"/>
      <c r="E922" s="26"/>
      <c r="F922" s="26"/>
    </row>
    <row r="923" spans="2:6" ht="15.75" customHeight="1" x14ac:dyDescent="0.25">
      <c r="B923" s="26"/>
      <c r="C923" s="26"/>
      <c r="D923" s="26"/>
      <c r="E923" s="26"/>
      <c r="F923" s="26"/>
    </row>
    <row r="924" spans="2:6" ht="15.75" customHeight="1" x14ac:dyDescent="0.25">
      <c r="B924" s="26"/>
      <c r="C924" s="26"/>
      <c r="D924" s="26"/>
      <c r="E924" s="26"/>
      <c r="F924" s="26"/>
    </row>
    <row r="925" spans="2:6" ht="15.75" customHeight="1" x14ac:dyDescent="0.25">
      <c r="B925" s="26"/>
      <c r="C925" s="26"/>
      <c r="D925" s="26"/>
      <c r="E925" s="26"/>
      <c r="F925" s="26"/>
    </row>
    <row r="926" spans="2:6" ht="15.75" customHeight="1" x14ac:dyDescent="0.25">
      <c r="B926" s="26"/>
      <c r="C926" s="26"/>
      <c r="D926" s="26"/>
      <c r="E926" s="26"/>
      <c r="F926" s="26"/>
    </row>
    <row r="927" spans="2:6" ht="15.75" customHeight="1" x14ac:dyDescent="0.25">
      <c r="B927" s="26"/>
      <c r="C927" s="26"/>
      <c r="D927" s="26"/>
      <c r="E927" s="26"/>
      <c r="F927" s="26"/>
    </row>
    <row r="928" spans="2:6" ht="15.75" customHeight="1" x14ac:dyDescent="0.25">
      <c r="B928" s="26"/>
      <c r="C928" s="26"/>
      <c r="D928" s="26"/>
      <c r="E928" s="26"/>
      <c r="F928" s="26"/>
    </row>
    <row r="929" spans="2:6" ht="15.75" customHeight="1" x14ac:dyDescent="0.25">
      <c r="B929" s="26"/>
      <c r="C929" s="26"/>
      <c r="D929" s="26"/>
      <c r="E929" s="26"/>
      <c r="F929" s="26"/>
    </row>
    <row r="930" spans="2:6" ht="15.75" customHeight="1" x14ac:dyDescent="0.25">
      <c r="B930" s="26"/>
      <c r="C930" s="26"/>
      <c r="D930" s="26"/>
      <c r="E930" s="26"/>
      <c r="F930" s="26"/>
    </row>
    <row r="931" spans="2:6" ht="15.75" customHeight="1" x14ac:dyDescent="0.25">
      <c r="B931" s="26"/>
      <c r="C931" s="26"/>
      <c r="D931" s="26"/>
      <c r="E931" s="26"/>
      <c r="F931" s="26"/>
    </row>
    <row r="932" spans="2:6" ht="15.75" customHeight="1" x14ac:dyDescent="0.25">
      <c r="B932" s="26"/>
      <c r="C932" s="26"/>
      <c r="D932" s="26"/>
      <c r="E932" s="26"/>
      <c r="F932" s="26"/>
    </row>
    <row r="933" spans="2:6" ht="15.75" customHeight="1" x14ac:dyDescent="0.25">
      <c r="B933" s="26"/>
      <c r="C933" s="26"/>
      <c r="D933" s="26"/>
      <c r="E933" s="26"/>
      <c r="F933" s="26"/>
    </row>
    <row r="934" spans="2:6" ht="15.75" customHeight="1" x14ac:dyDescent="0.25">
      <c r="B934" s="26"/>
      <c r="C934" s="26"/>
      <c r="D934" s="26"/>
      <c r="E934" s="26"/>
      <c r="F934" s="26"/>
    </row>
    <row r="935" spans="2:6" ht="15.75" customHeight="1" x14ac:dyDescent="0.25">
      <c r="B935" s="26"/>
      <c r="C935" s="26"/>
      <c r="D935" s="26"/>
      <c r="E935" s="26"/>
      <c r="F935" s="26"/>
    </row>
    <row r="936" spans="2:6" ht="15.75" customHeight="1" x14ac:dyDescent="0.25">
      <c r="B936" s="26"/>
      <c r="C936" s="26"/>
      <c r="D936" s="26"/>
      <c r="E936" s="26"/>
      <c r="F936" s="26"/>
    </row>
    <row r="937" spans="2:6" ht="15.75" customHeight="1" x14ac:dyDescent="0.25">
      <c r="B937" s="26"/>
      <c r="C937" s="26"/>
      <c r="D937" s="26"/>
      <c r="E937" s="26"/>
      <c r="F937" s="26"/>
    </row>
    <row r="938" spans="2:6" ht="15.75" customHeight="1" x14ac:dyDescent="0.25">
      <c r="B938" s="26"/>
      <c r="C938" s="26"/>
      <c r="D938" s="26"/>
      <c r="E938" s="26"/>
      <c r="F938" s="26"/>
    </row>
    <row r="939" spans="2:6" ht="15.75" customHeight="1" x14ac:dyDescent="0.25">
      <c r="B939" s="26"/>
      <c r="C939" s="26"/>
      <c r="D939" s="26"/>
      <c r="E939" s="26"/>
      <c r="F939" s="26"/>
    </row>
    <row r="940" spans="2:6" ht="15.75" customHeight="1" x14ac:dyDescent="0.25">
      <c r="B940" s="26"/>
      <c r="C940" s="26"/>
      <c r="D940" s="26"/>
      <c r="E940" s="26"/>
      <c r="F940" s="26"/>
    </row>
    <row r="941" spans="2:6" ht="15.75" customHeight="1" x14ac:dyDescent="0.25">
      <c r="B941" s="26"/>
      <c r="C941" s="26"/>
      <c r="D941" s="26"/>
      <c r="E941" s="26"/>
      <c r="F941" s="26"/>
    </row>
    <row r="942" spans="2:6" ht="15.75" customHeight="1" x14ac:dyDescent="0.25">
      <c r="B942" s="26"/>
      <c r="C942" s="26"/>
      <c r="D942" s="26"/>
      <c r="E942" s="26"/>
      <c r="F942" s="26"/>
    </row>
    <row r="943" spans="2:6" ht="15.75" customHeight="1" x14ac:dyDescent="0.25">
      <c r="B943" s="26"/>
      <c r="C943" s="26"/>
      <c r="D943" s="26"/>
      <c r="E943" s="26"/>
      <c r="F943" s="26"/>
    </row>
    <row r="944" spans="2:6" ht="15.75" customHeight="1" x14ac:dyDescent="0.25">
      <c r="B944" s="26"/>
      <c r="C944" s="26"/>
      <c r="D944" s="26"/>
      <c r="E944" s="26"/>
      <c r="F944" s="26"/>
    </row>
    <row r="945" spans="2:6" ht="15.75" customHeight="1" x14ac:dyDescent="0.25">
      <c r="B945" s="26"/>
      <c r="C945" s="26"/>
      <c r="D945" s="26"/>
      <c r="E945" s="26"/>
      <c r="F945" s="26"/>
    </row>
    <row r="946" spans="2:6" ht="15.75" customHeight="1" x14ac:dyDescent="0.25">
      <c r="B946" s="26"/>
      <c r="C946" s="26"/>
      <c r="D946" s="26"/>
      <c r="E946" s="26"/>
      <c r="F946" s="26"/>
    </row>
    <row r="947" spans="2:6" ht="15.75" customHeight="1" x14ac:dyDescent="0.25">
      <c r="B947" s="26"/>
      <c r="C947" s="26"/>
      <c r="D947" s="26"/>
      <c r="E947" s="26"/>
      <c r="F947" s="26"/>
    </row>
    <row r="948" spans="2:6" ht="15.75" customHeight="1" x14ac:dyDescent="0.25">
      <c r="B948" s="26"/>
      <c r="C948" s="26"/>
      <c r="D948" s="26"/>
      <c r="E948" s="26"/>
      <c r="F948" s="26"/>
    </row>
    <row r="949" spans="2:6" ht="15.75" customHeight="1" x14ac:dyDescent="0.25">
      <c r="B949" s="26"/>
      <c r="C949" s="26"/>
      <c r="D949" s="26"/>
      <c r="E949" s="26"/>
      <c r="F949" s="26"/>
    </row>
    <row r="950" spans="2:6" ht="15.75" customHeight="1" x14ac:dyDescent="0.25">
      <c r="B950" s="26"/>
      <c r="C950" s="26"/>
      <c r="D950" s="26"/>
      <c r="E950" s="26"/>
      <c r="F950" s="26"/>
    </row>
    <row r="951" spans="2:6" ht="15.75" customHeight="1" x14ac:dyDescent="0.25">
      <c r="B951" s="26"/>
      <c r="C951" s="26"/>
      <c r="D951" s="26"/>
      <c r="E951" s="26"/>
      <c r="F951" s="26"/>
    </row>
    <row r="952" spans="2:6" ht="15.75" customHeight="1" x14ac:dyDescent="0.25">
      <c r="B952" s="26"/>
      <c r="C952" s="26"/>
      <c r="D952" s="26"/>
      <c r="E952" s="26"/>
      <c r="F952" s="26"/>
    </row>
    <row r="953" spans="2:6" ht="15.75" customHeight="1" x14ac:dyDescent="0.25">
      <c r="B953" s="26"/>
      <c r="C953" s="26"/>
      <c r="D953" s="26"/>
      <c r="E953" s="26"/>
      <c r="F953" s="26"/>
    </row>
    <row r="954" spans="2:6" ht="15.75" customHeight="1" x14ac:dyDescent="0.25">
      <c r="B954" s="26"/>
      <c r="C954" s="26"/>
      <c r="D954" s="26"/>
      <c r="E954" s="26"/>
      <c r="F954" s="26"/>
    </row>
    <row r="955" spans="2:6" ht="15.75" customHeight="1" x14ac:dyDescent="0.25">
      <c r="B955" s="26"/>
      <c r="C955" s="26"/>
      <c r="D955" s="26"/>
      <c r="E955" s="26"/>
      <c r="F955" s="26"/>
    </row>
    <row r="956" spans="2:6" ht="15.75" customHeight="1" x14ac:dyDescent="0.25">
      <c r="B956" s="26"/>
      <c r="C956" s="26"/>
      <c r="D956" s="26"/>
      <c r="E956" s="26"/>
      <c r="F956" s="26"/>
    </row>
    <row r="957" spans="2:6" ht="15.75" customHeight="1" x14ac:dyDescent="0.25">
      <c r="B957" s="26"/>
      <c r="C957" s="26"/>
      <c r="D957" s="26"/>
      <c r="E957" s="26"/>
      <c r="F957" s="26"/>
    </row>
    <row r="958" spans="2:6" ht="15.75" customHeight="1" x14ac:dyDescent="0.25">
      <c r="B958" s="26"/>
      <c r="C958" s="26"/>
      <c r="D958" s="26"/>
      <c r="E958" s="26"/>
      <c r="F958" s="26"/>
    </row>
    <row r="959" spans="2:6" ht="15.75" customHeight="1" x14ac:dyDescent="0.25">
      <c r="B959" s="26"/>
      <c r="C959" s="26"/>
      <c r="D959" s="26"/>
      <c r="E959" s="26"/>
      <c r="F959" s="26"/>
    </row>
    <row r="960" spans="2:6" ht="15.75" customHeight="1" x14ac:dyDescent="0.25">
      <c r="B960" s="26"/>
      <c r="C960" s="26"/>
      <c r="D960" s="26"/>
      <c r="E960" s="26"/>
      <c r="F960" s="26"/>
    </row>
    <row r="961" spans="2:6" ht="15.75" customHeight="1" x14ac:dyDescent="0.25">
      <c r="B961" s="26"/>
      <c r="C961" s="26"/>
      <c r="D961" s="26"/>
      <c r="E961" s="26"/>
      <c r="F961" s="26"/>
    </row>
    <row r="962" spans="2:6" ht="15.75" customHeight="1" x14ac:dyDescent="0.25">
      <c r="B962" s="26"/>
      <c r="C962" s="26"/>
      <c r="D962" s="26"/>
      <c r="E962" s="26"/>
      <c r="F962" s="26"/>
    </row>
    <row r="963" spans="2:6" ht="15.75" customHeight="1" x14ac:dyDescent="0.25">
      <c r="B963" s="26"/>
      <c r="C963" s="26"/>
      <c r="D963" s="26"/>
      <c r="E963" s="26"/>
      <c r="F963" s="26"/>
    </row>
    <row r="964" spans="2:6" ht="15.75" customHeight="1" x14ac:dyDescent="0.25">
      <c r="B964" s="26"/>
      <c r="C964" s="26"/>
      <c r="D964" s="26"/>
      <c r="E964" s="26"/>
      <c r="F964" s="26"/>
    </row>
    <row r="965" spans="2:6" ht="15.75" customHeight="1" x14ac:dyDescent="0.25">
      <c r="B965" s="26"/>
      <c r="C965" s="26"/>
      <c r="D965" s="26"/>
      <c r="E965" s="26"/>
      <c r="F965" s="26"/>
    </row>
    <row r="966" spans="2:6" ht="15.75" customHeight="1" x14ac:dyDescent="0.25">
      <c r="B966" s="26"/>
      <c r="C966" s="26"/>
      <c r="D966" s="26"/>
      <c r="E966" s="26"/>
      <c r="F966" s="26"/>
    </row>
    <row r="967" spans="2:6" ht="15.75" customHeight="1" x14ac:dyDescent="0.25">
      <c r="B967" s="26"/>
      <c r="C967" s="26"/>
      <c r="D967" s="26"/>
      <c r="E967" s="26"/>
      <c r="F967" s="26"/>
    </row>
  </sheetData>
  <phoneticPr fontId="41" type="noConversion"/>
  <pageMargins left="0.511811024" right="0.511811024" top="0.78740157499999996" bottom="0.78740157499999996" header="0.31496062000000002" footer="0.31496062000000002"/>
  <pageSetup paperSize="9" scale="59" orientation="portrait" horizontalDpi="0" verticalDpi="0"/>
  <ignoredErrors>
    <ignoredError sqref="B8:B15 B22:B23 B30:B67 B5:C5 C6:C7 B17:B18 B20 C22:C23 C30 C31:C33 C36:C45 C48:C53 C56 C62:C63 C66:C67 B6:B7 D5:D7 C10:D10 C13:D13 D30:D33 D36:D45 D48:D53 D56:D7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966"/>
  <sheetViews>
    <sheetView showGridLines="0" workbookViewId="0">
      <pane xSplit="2" topLeftCell="L1" activePane="topRight" state="frozen"/>
      <selection pane="topRight" activeCell="O7" sqref="O7"/>
    </sheetView>
  </sheetViews>
  <sheetFormatPr defaultColWidth="14.42578125" defaultRowHeight="15" customHeight="1" x14ac:dyDescent="0.25"/>
  <cols>
    <col min="1" max="1" width="5.42578125" customWidth="1"/>
    <col min="2" max="2" width="47" customWidth="1"/>
    <col min="3" max="3" width="11.28515625" bestFit="1" customWidth="1"/>
    <col min="4" max="4" width="12.42578125" customWidth="1"/>
    <col min="5" max="5" width="13" customWidth="1"/>
    <col min="6" max="7" width="11" customWidth="1"/>
    <col min="8" max="8" width="12.7109375" customWidth="1"/>
    <col min="9" max="9" width="11" customWidth="1"/>
    <col min="10" max="10" width="12.140625" customWidth="1"/>
    <col min="11" max="11" width="15.140625" customWidth="1"/>
    <col min="12" max="12" width="14.42578125" customWidth="1"/>
    <col min="13" max="25" width="16.42578125" customWidth="1"/>
    <col min="26" max="26" width="15.42578125" customWidth="1"/>
    <col min="27" max="27" width="1.42578125" customWidth="1"/>
    <col min="28" max="28" width="21.7109375" bestFit="1" customWidth="1"/>
    <col min="29" max="29" width="12.42578125" customWidth="1"/>
    <col min="30" max="30" width="13" customWidth="1"/>
    <col min="31" max="31" width="12.42578125" customWidth="1"/>
    <col min="32" max="32" width="13.42578125" customWidth="1"/>
    <col min="33" max="46" width="10.42578125" customWidth="1"/>
  </cols>
  <sheetData>
    <row r="1" spans="1:46" ht="18" customHeight="1" x14ac:dyDescent="0.3">
      <c r="A1" s="1"/>
      <c r="B1" s="2" t="s">
        <v>112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</row>
    <row r="2" spans="1:46" ht="18" customHeight="1" x14ac:dyDescent="0.3">
      <c r="A2" s="6"/>
      <c r="B2" s="117"/>
      <c r="C2" s="263" t="s">
        <v>82</v>
      </c>
      <c r="D2" s="264"/>
      <c r="E2" s="264"/>
      <c r="F2" s="264"/>
      <c r="G2" s="264"/>
      <c r="H2" s="265"/>
      <c r="I2" s="263" t="s">
        <v>83</v>
      </c>
      <c r="J2" s="264"/>
      <c r="K2" s="264"/>
      <c r="L2" s="264"/>
      <c r="M2" s="264"/>
      <c r="N2" s="265"/>
      <c r="O2" s="263" t="s">
        <v>84</v>
      </c>
      <c r="P2" s="264"/>
      <c r="Q2" s="264"/>
      <c r="R2" s="264"/>
      <c r="S2" s="264"/>
      <c r="T2" s="265"/>
      <c r="U2" s="263" t="s">
        <v>85</v>
      </c>
      <c r="V2" s="264"/>
      <c r="W2" s="264"/>
      <c r="X2" s="264"/>
      <c r="Y2" s="264"/>
      <c r="Z2" s="7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</row>
    <row r="3" spans="1:46" ht="18" customHeight="1" x14ac:dyDescent="0.3">
      <c r="A3" s="8" t="s">
        <v>31</v>
      </c>
      <c r="B3" s="9" t="s">
        <v>32</v>
      </c>
      <c r="C3" s="87" t="s">
        <v>0</v>
      </c>
      <c r="D3" s="87" t="s">
        <v>1</v>
      </c>
      <c r="E3" s="87" t="s">
        <v>2</v>
      </c>
      <c r="F3" s="87" t="s">
        <v>3</v>
      </c>
      <c r="G3" s="87" t="s">
        <v>4</v>
      </c>
      <c r="H3" s="87" t="s">
        <v>5</v>
      </c>
      <c r="I3" s="87" t="s">
        <v>6</v>
      </c>
      <c r="J3" s="87" t="s">
        <v>7</v>
      </c>
      <c r="K3" s="87" t="s">
        <v>8</v>
      </c>
      <c r="L3" s="87" t="s">
        <v>9</v>
      </c>
      <c r="M3" s="87" t="s">
        <v>10</v>
      </c>
      <c r="N3" s="87" t="s">
        <v>33</v>
      </c>
      <c r="O3" s="87" t="s">
        <v>0</v>
      </c>
      <c r="P3" s="87" t="s">
        <v>19</v>
      </c>
      <c r="Q3" s="87" t="s">
        <v>2</v>
      </c>
      <c r="R3" s="87" t="s">
        <v>3</v>
      </c>
      <c r="S3" s="87" t="s">
        <v>4</v>
      </c>
      <c r="T3" s="87" t="s">
        <v>5</v>
      </c>
      <c r="U3" s="87" t="s">
        <v>6</v>
      </c>
      <c r="V3" s="87" t="s">
        <v>7</v>
      </c>
      <c r="W3" s="87" t="s">
        <v>8</v>
      </c>
      <c r="X3" s="87" t="s">
        <v>9</v>
      </c>
      <c r="Y3" s="87" t="s">
        <v>10</v>
      </c>
      <c r="Z3" s="87" t="s">
        <v>11</v>
      </c>
      <c r="AA3" s="10"/>
      <c r="AB3" s="10"/>
      <c r="AC3" s="5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</row>
    <row r="4" spans="1:46" ht="18" customHeight="1" x14ac:dyDescent="0.3">
      <c r="A4" s="92">
        <v>1</v>
      </c>
      <c r="B4" s="93" t="s">
        <v>12</v>
      </c>
      <c r="C4" s="94" t="s">
        <v>30</v>
      </c>
      <c r="D4" s="94" t="s">
        <v>30</v>
      </c>
      <c r="E4" s="94" t="s">
        <v>30</v>
      </c>
      <c r="F4" s="94" t="s">
        <v>30</v>
      </c>
      <c r="G4" s="94" t="s">
        <v>30</v>
      </c>
      <c r="H4" s="94" t="s">
        <v>30</v>
      </c>
      <c r="I4" s="94" t="s">
        <v>30</v>
      </c>
      <c r="J4" s="94" t="s">
        <v>30</v>
      </c>
      <c r="K4" s="94" t="s">
        <v>30</v>
      </c>
      <c r="L4" s="94" t="s">
        <v>30</v>
      </c>
      <c r="M4" s="94" t="s">
        <v>30</v>
      </c>
      <c r="N4" s="94" t="s">
        <v>30</v>
      </c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95"/>
      <c r="AA4" s="5"/>
      <c r="AB4" s="10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</row>
    <row r="5" spans="1:46" ht="18" customHeight="1" x14ac:dyDescent="0.3">
      <c r="A5" s="13"/>
      <c r="B5" s="96" t="str">
        <f>'Detalhado por mês'!A4</f>
        <v>1 - TRIMESTRALIDADES</v>
      </c>
      <c r="C5" s="81">
        <f>'Detalhado por mês'!B8</f>
        <v>650</v>
      </c>
      <c r="D5" s="81">
        <f>'Detalhado por mês'!C8</f>
        <v>722</v>
      </c>
      <c r="E5" s="81">
        <f>'Detalhado por mês'!D8</f>
        <v>2945</v>
      </c>
      <c r="F5" s="81">
        <f>'Detalhado por mês'!E8</f>
        <v>1075</v>
      </c>
      <c r="G5" s="81">
        <f>'Detalhado por mês'!F8</f>
        <v>1225</v>
      </c>
      <c r="H5" s="81">
        <f>'Detalhado por mês'!G8</f>
        <v>3794</v>
      </c>
      <c r="I5" s="81">
        <f>'Detalhado por mês'!H8</f>
        <v>475</v>
      </c>
      <c r="J5" s="81">
        <f>'Detalhado por mês'!I8</f>
        <v>290</v>
      </c>
      <c r="K5" s="81">
        <f>'Detalhado por mês'!J8</f>
        <v>2600</v>
      </c>
      <c r="L5" s="81">
        <f>'Detalhado por mês'!K8</f>
        <v>425</v>
      </c>
      <c r="M5" s="81">
        <f>'Detalhado por mês'!L8</f>
        <v>675</v>
      </c>
      <c r="N5" s="81">
        <f>'Detalhado por mês'!M8</f>
        <v>7578</v>
      </c>
      <c r="O5" s="81">
        <f>'Detalhado por mês'!N8</f>
        <v>0</v>
      </c>
      <c r="P5" s="81">
        <f>'Detalhado por mês'!O8</f>
        <v>0</v>
      </c>
      <c r="Q5" s="81">
        <f>'Detalhado por mês'!P8</f>
        <v>0</v>
      </c>
      <c r="R5" s="81">
        <f>'Detalhado por mês'!Q8</f>
        <v>0</v>
      </c>
      <c r="S5" s="81">
        <f>'Detalhado por mês'!R8</f>
        <v>0</v>
      </c>
      <c r="T5" s="81">
        <f>'Detalhado por mês'!S8</f>
        <v>0</v>
      </c>
      <c r="U5" s="81">
        <f>'Detalhado por mês'!T8</f>
        <v>0</v>
      </c>
      <c r="V5" s="81">
        <f>'Detalhado por mês'!U8</f>
        <v>0</v>
      </c>
      <c r="W5" s="81">
        <f>'Detalhado por mês'!V8</f>
        <v>0</v>
      </c>
      <c r="X5" s="81">
        <f>'Detalhado por mês'!W8</f>
        <v>0</v>
      </c>
      <c r="Y5" s="81">
        <f>'Detalhado por mês'!X8</f>
        <v>0</v>
      </c>
      <c r="Z5" s="82">
        <f t="shared" ref="Z5:Z10" si="0">SUM(C5:Y5)</f>
        <v>22454</v>
      </c>
      <c r="AA5" s="39"/>
      <c r="AB5" s="40"/>
      <c r="AC5" s="39"/>
      <c r="AD5" s="39"/>
      <c r="AE5" s="39"/>
      <c r="AF5" s="39"/>
      <c r="AG5" s="39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</row>
    <row r="6" spans="1:46" ht="18" customHeight="1" x14ac:dyDescent="0.3">
      <c r="A6" s="13"/>
      <c r="B6" s="96" t="str">
        <f>'Detalhado por mês'!A9</f>
        <v>2 - MANTENEDORES</v>
      </c>
      <c r="C6" s="81">
        <f>'Detalhado por mês'!B11</f>
        <v>1900</v>
      </c>
      <c r="D6" s="81">
        <f>'Detalhado por mês'!C11</f>
        <v>800</v>
      </c>
      <c r="E6" s="81">
        <f>'Detalhado por mês'!D11</f>
        <v>1000</v>
      </c>
      <c r="F6" s="81">
        <f>'Detalhado por mês'!E11</f>
        <v>1200</v>
      </c>
      <c r="G6" s="81">
        <f>'Detalhado por mês'!F11</f>
        <v>800</v>
      </c>
      <c r="H6" s="81">
        <f>'Detalhado por mês'!G11</f>
        <v>800</v>
      </c>
      <c r="I6" s="81">
        <f>'Detalhado por mês'!H11</f>
        <v>1200</v>
      </c>
      <c r="J6" s="81">
        <f>'Detalhado por mês'!I11</f>
        <v>800</v>
      </c>
      <c r="K6" s="81">
        <f>'Detalhado por mês'!J11</f>
        <v>1400</v>
      </c>
      <c r="L6" s="81">
        <f>'Detalhado por mês'!K11</f>
        <v>700</v>
      </c>
      <c r="M6" s="81">
        <f>'Detalhado por mês'!L11</f>
        <v>1000</v>
      </c>
      <c r="N6" s="81">
        <f>'Detalhado por mês'!M11</f>
        <v>2000</v>
      </c>
      <c r="O6" s="81">
        <f>'Detalhado por mês'!N11</f>
        <v>0</v>
      </c>
      <c r="P6" s="81">
        <f>'Detalhado por mês'!O11</f>
        <v>0</v>
      </c>
      <c r="Q6" s="81">
        <f>'Detalhado por mês'!P11</f>
        <v>0</v>
      </c>
      <c r="R6" s="81">
        <f>'Detalhado por mês'!Q11</f>
        <v>0</v>
      </c>
      <c r="S6" s="81">
        <f>'Detalhado por mês'!R11</f>
        <v>0</v>
      </c>
      <c r="T6" s="81">
        <f>'Detalhado por mês'!S11</f>
        <v>0</v>
      </c>
      <c r="U6" s="81">
        <f>'Detalhado por mês'!T11</f>
        <v>0</v>
      </c>
      <c r="V6" s="81">
        <f>'Detalhado por mês'!U11</f>
        <v>0</v>
      </c>
      <c r="W6" s="81">
        <f>'Detalhado por mês'!V11</f>
        <v>0</v>
      </c>
      <c r="X6" s="81">
        <f>'Detalhado por mês'!W11</f>
        <v>0</v>
      </c>
      <c r="Y6" s="81">
        <f>'Detalhado por mês'!X11</f>
        <v>0</v>
      </c>
      <c r="Z6" s="82">
        <f t="shared" si="0"/>
        <v>13600</v>
      </c>
      <c r="AA6" s="39"/>
      <c r="AB6" s="40"/>
      <c r="AC6" s="39"/>
      <c r="AD6" s="39"/>
      <c r="AE6" s="39"/>
      <c r="AF6" s="39"/>
      <c r="AG6" s="39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</row>
    <row r="7" spans="1:46" ht="18" customHeight="1" x14ac:dyDescent="0.3">
      <c r="A7" s="13"/>
      <c r="B7" s="96" t="str">
        <f>'Detalhado por mês'!A12</f>
        <v>3 - DOAÇÕES</v>
      </c>
      <c r="C7" s="81">
        <f>'Detalhado por mês'!B14</f>
        <v>0</v>
      </c>
      <c r="D7" s="81">
        <f>'Detalhado por mês'!C14</f>
        <v>4150</v>
      </c>
      <c r="E7" s="81">
        <f>'Detalhado por mês'!D14</f>
        <v>43</v>
      </c>
      <c r="F7" s="81">
        <f>'Detalhado por mês'!E14</f>
        <v>10</v>
      </c>
      <c r="G7" s="81">
        <f>'Detalhado por mês'!F14</f>
        <v>0</v>
      </c>
      <c r="H7" s="81">
        <f>'Detalhado por mês'!G14</f>
        <v>0</v>
      </c>
      <c r="I7" s="81">
        <f>'Detalhado por mês'!H14</f>
        <v>10</v>
      </c>
      <c r="J7" s="81">
        <f>'Detalhado por mês'!I14</f>
        <v>0</v>
      </c>
      <c r="K7" s="81">
        <f>'Detalhado por mês'!J14</f>
        <v>11</v>
      </c>
      <c r="L7" s="81">
        <f>'Detalhado por mês'!K14</f>
        <v>0</v>
      </c>
      <c r="M7" s="81">
        <f>'Detalhado por mês'!L14</f>
        <v>10</v>
      </c>
      <c r="N7" s="81">
        <f>'Detalhado por mês'!M14</f>
        <v>0</v>
      </c>
      <c r="O7" s="81">
        <f>'Detalhado por mês'!N14</f>
        <v>0</v>
      </c>
      <c r="P7" s="81">
        <f>'Detalhado por mês'!O14</f>
        <v>0</v>
      </c>
      <c r="Q7" s="81">
        <f>'Detalhado por mês'!P14</f>
        <v>0</v>
      </c>
      <c r="R7" s="81">
        <f>'Detalhado por mês'!Q14</f>
        <v>0</v>
      </c>
      <c r="S7" s="81">
        <f>'Detalhado por mês'!R14</f>
        <v>0</v>
      </c>
      <c r="T7" s="81">
        <f>'Detalhado por mês'!S14</f>
        <v>0</v>
      </c>
      <c r="U7" s="81">
        <f>'Detalhado por mês'!T14</f>
        <v>0</v>
      </c>
      <c r="V7" s="81">
        <f>'Detalhado por mês'!U14</f>
        <v>0</v>
      </c>
      <c r="W7" s="81">
        <f>'Detalhado por mês'!V14</f>
        <v>0</v>
      </c>
      <c r="X7" s="81">
        <f>'Detalhado por mês'!W14</f>
        <v>0</v>
      </c>
      <c r="Y7" s="81">
        <f>'Detalhado por mês'!X14</f>
        <v>0</v>
      </c>
      <c r="Z7" s="82">
        <f t="shared" si="0"/>
        <v>4234</v>
      </c>
      <c r="AA7" s="39"/>
      <c r="AB7" s="40"/>
      <c r="AC7" s="39"/>
      <c r="AD7" s="39"/>
      <c r="AE7" s="39"/>
      <c r="AF7" s="39"/>
      <c r="AG7" s="39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</row>
    <row r="8" spans="1:46" ht="18" customHeight="1" x14ac:dyDescent="0.3">
      <c r="A8" s="13"/>
      <c r="B8" s="96" t="str">
        <f>'Detalhado por mês'!A15</f>
        <v>4 - RENDIMENTOS FINANCEIROS</v>
      </c>
      <c r="C8" s="81">
        <f>'Detalhado por mês'!B18</f>
        <v>45.82</v>
      </c>
      <c r="D8" s="81">
        <f>'Detalhado por mês'!C18</f>
        <v>82.04</v>
      </c>
      <c r="E8" s="81">
        <f>'Detalhado por mês'!D18</f>
        <v>53.260000000000005</v>
      </c>
      <c r="F8" s="81">
        <f>'Detalhado por mês'!E18</f>
        <v>66.38000000000001</v>
      </c>
      <c r="G8" s="81">
        <f>'Detalhado por mês'!F18</f>
        <v>117.16000000000001</v>
      </c>
      <c r="H8" s="81">
        <f>'Detalhado por mês'!G18</f>
        <v>49.09</v>
      </c>
      <c r="I8" s="81">
        <f>'Detalhado por mês'!H18</f>
        <v>0.43</v>
      </c>
      <c r="J8" s="81">
        <f>'Detalhado por mês'!I18</f>
        <v>1.73</v>
      </c>
      <c r="K8" s="81">
        <f>'Detalhado por mês'!J18</f>
        <v>0.83</v>
      </c>
      <c r="L8" s="81">
        <f>'Detalhado por mês'!K18</f>
        <v>3.31</v>
      </c>
      <c r="M8" s="81">
        <f>'Detalhado por mês'!L18</f>
        <v>13.53</v>
      </c>
      <c r="N8" s="81">
        <f>'Detalhado por mês'!M18</f>
        <v>7.13</v>
      </c>
      <c r="O8" s="81">
        <f>'Detalhado por mês'!N18</f>
        <v>0</v>
      </c>
      <c r="P8" s="81">
        <f>'Detalhado por mês'!O18</f>
        <v>0</v>
      </c>
      <c r="Q8" s="81">
        <f>'Detalhado por mês'!P18</f>
        <v>0</v>
      </c>
      <c r="R8" s="81">
        <f>'Detalhado por mês'!Q18</f>
        <v>0</v>
      </c>
      <c r="S8" s="81">
        <f>'Detalhado por mês'!R18</f>
        <v>0</v>
      </c>
      <c r="T8" s="81">
        <f>'Detalhado por mês'!S18</f>
        <v>0</v>
      </c>
      <c r="U8" s="81">
        <f>'Detalhado por mês'!T18</f>
        <v>0</v>
      </c>
      <c r="V8" s="81">
        <f>'Detalhado por mês'!U18</f>
        <v>0</v>
      </c>
      <c r="W8" s="81">
        <f>'Detalhado por mês'!V18</f>
        <v>0</v>
      </c>
      <c r="X8" s="81">
        <f>'Detalhado por mês'!W18</f>
        <v>0</v>
      </c>
      <c r="Y8" s="81">
        <f>'Detalhado por mês'!X18</f>
        <v>0</v>
      </c>
      <c r="Z8" s="82">
        <f t="shared" si="0"/>
        <v>440.71</v>
      </c>
      <c r="AA8" s="39"/>
      <c r="AB8" s="40"/>
      <c r="AC8" s="39"/>
      <c r="AD8" s="39"/>
      <c r="AE8" s="39"/>
      <c r="AF8" s="39"/>
      <c r="AG8" s="39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8" customHeight="1" x14ac:dyDescent="0.3">
      <c r="A9" s="13"/>
      <c r="B9" s="96" t="str">
        <f>'Detalhado por mês'!A19</f>
        <v>5 - OUTRAS RECEITAS</v>
      </c>
      <c r="C9" s="81">
        <f>'Detalhado por mês'!B21</f>
        <v>40</v>
      </c>
      <c r="D9" s="81">
        <f>'Detalhado por mês'!C21</f>
        <v>300</v>
      </c>
      <c r="E9" s="81">
        <f>'Detalhado por mês'!D21</f>
        <v>120</v>
      </c>
      <c r="F9" s="81">
        <f>'Detalhado por mês'!E21</f>
        <v>40</v>
      </c>
      <c r="G9" s="81">
        <f>'Detalhado por mês'!F21</f>
        <v>0</v>
      </c>
      <c r="H9" s="81">
        <f>'Detalhado por mês'!G21</f>
        <v>40</v>
      </c>
      <c r="I9" s="81">
        <f>'Detalhado por mês'!H21</f>
        <v>1020</v>
      </c>
      <c r="J9" s="81">
        <f>'Detalhado por mês'!I21</f>
        <v>520</v>
      </c>
      <c r="K9" s="81">
        <f>'Detalhado por mês'!J21</f>
        <v>320</v>
      </c>
      <c r="L9" s="81">
        <f>'Detalhado por mês'!K21</f>
        <v>60</v>
      </c>
      <c r="M9" s="81">
        <f>'Detalhado por mês'!L21</f>
        <v>560</v>
      </c>
      <c r="N9" s="81">
        <f>'Detalhado por mês'!M21</f>
        <v>0</v>
      </c>
      <c r="O9" s="81">
        <f>'Detalhado por mês'!N21</f>
        <v>0</v>
      </c>
      <c r="P9" s="81">
        <f>'Detalhado por mês'!O21</f>
        <v>0</v>
      </c>
      <c r="Q9" s="81">
        <f>'Detalhado por mês'!P21</f>
        <v>0</v>
      </c>
      <c r="R9" s="81">
        <f>'Detalhado por mês'!Q21</f>
        <v>0</v>
      </c>
      <c r="S9" s="81">
        <f>'Detalhado por mês'!R21</f>
        <v>0</v>
      </c>
      <c r="T9" s="81">
        <f>'Detalhado por mês'!S21</f>
        <v>0</v>
      </c>
      <c r="U9" s="81">
        <f>'Detalhado por mês'!T21</f>
        <v>0</v>
      </c>
      <c r="V9" s="81">
        <f>'Detalhado por mês'!U21</f>
        <v>0</v>
      </c>
      <c r="W9" s="81">
        <f>'Detalhado por mês'!V21</f>
        <v>0</v>
      </c>
      <c r="X9" s="81">
        <f>'Detalhado por mês'!W21</f>
        <v>0</v>
      </c>
      <c r="Y9" s="81">
        <f>'Detalhado por mês'!X21</f>
        <v>0</v>
      </c>
      <c r="Z9" s="82">
        <f t="shared" si="0"/>
        <v>3020</v>
      </c>
      <c r="AA9" s="39"/>
      <c r="AB9" s="40"/>
      <c r="AC9" s="39"/>
      <c r="AD9" s="39"/>
      <c r="AE9" s="39"/>
      <c r="AF9" s="39"/>
      <c r="AG9" s="39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</row>
    <row r="10" spans="1:46" ht="18" customHeight="1" x14ac:dyDescent="0.3">
      <c r="A10" s="13"/>
      <c r="B10" s="96" t="s">
        <v>132</v>
      </c>
      <c r="C10" s="81">
        <f>'Detalhado por mês'!B25</f>
        <v>0</v>
      </c>
      <c r="D10" s="81">
        <f>'Detalhado por mês'!C25</f>
        <v>0</v>
      </c>
      <c r="E10" s="81">
        <f>'Detalhado por mês'!D25</f>
        <v>0</v>
      </c>
      <c r="F10" s="81">
        <f>'Detalhado por mês'!E25</f>
        <v>0</v>
      </c>
      <c r="G10" s="81">
        <f>'Detalhado por mês'!F25</f>
        <v>0</v>
      </c>
      <c r="H10" s="81">
        <f>'Detalhado por mês'!G25</f>
        <v>0</v>
      </c>
      <c r="I10" s="81">
        <f>'Detalhado por mês'!H25</f>
        <v>500</v>
      </c>
      <c r="J10" s="81">
        <f>'Detalhado por mês'!I25</f>
        <v>500</v>
      </c>
      <c r="K10" s="81">
        <f>'Detalhado por mês'!J25</f>
        <v>0</v>
      </c>
      <c r="L10" s="81">
        <f>'Detalhado por mês'!K25</f>
        <v>0</v>
      </c>
      <c r="M10" s="81">
        <f>'Detalhado por mês'!L25</f>
        <v>300</v>
      </c>
      <c r="N10" s="81">
        <f>'Detalhado por mês'!M25</f>
        <v>200</v>
      </c>
      <c r="O10" s="81">
        <f>'Detalhado por mês'!N25</f>
        <v>0</v>
      </c>
      <c r="P10" s="81">
        <f>'Detalhado por mês'!O25</f>
        <v>0</v>
      </c>
      <c r="Q10" s="81">
        <f>'Detalhado por mês'!P25</f>
        <v>0</v>
      </c>
      <c r="R10" s="81">
        <f>'Detalhado por mês'!Q25</f>
        <v>0</v>
      </c>
      <c r="S10" s="81">
        <f>'Detalhado por mês'!R25</f>
        <v>0</v>
      </c>
      <c r="T10" s="81">
        <f>'Detalhado por mês'!S25</f>
        <v>0</v>
      </c>
      <c r="U10" s="81">
        <f>'Detalhado por mês'!T25</f>
        <v>0</v>
      </c>
      <c r="V10" s="81">
        <f>'Detalhado por mês'!U25</f>
        <v>0</v>
      </c>
      <c r="W10" s="81">
        <f>'Detalhado por mês'!V25</f>
        <v>0</v>
      </c>
      <c r="X10" s="81">
        <f>'Detalhado por mês'!W25</f>
        <v>0</v>
      </c>
      <c r="Y10" s="81">
        <f>'Detalhado por mês'!X25</f>
        <v>0</v>
      </c>
      <c r="Z10" s="82">
        <f t="shared" si="0"/>
        <v>1500</v>
      </c>
      <c r="AA10" s="39"/>
      <c r="AB10" s="10" t="s">
        <v>138</v>
      </c>
      <c r="AC10" s="39"/>
      <c r="AD10" s="39"/>
      <c r="AE10" s="39"/>
      <c r="AF10" s="39"/>
      <c r="AG10" s="39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</row>
    <row r="11" spans="1:46" ht="18" customHeight="1" x14ac:dyDescent="0.3">
      <c r="A11" s="13"/>
      <c r="B11" s="14" t="s">
        <v>13</v>
      </c>
      <c r="C11" s="83">
        <f>SUM(C5:C10)</f>
        <v>2635.82</v>
      </c>
      <c r="D11" s="83">
        <f t="shared" ref="D11:Z11" si="1">SUM(D5:D10)</f>
        <v>6054.04</v>
      </c>
      <c r="E11" s="83">
        <f t="shared" si="1"/>
        <v>4161.26</v>
      </c>
      <c r="F11" s="83">
        <f t="shared" si="1"/>
        <v>2391.38</v>
      </c>
      <c r="G11" s="83">
        <f t="shared" si="1"/>
        <v>2142.16</v>
      </c>
      <c r="H11" s="83">
        <f t="shared" si="1"/>
        <v>4683.09</v>
      </c>
      <c r="I11" s="83">
        <f t="shared" si="1"/>
        <v>3205.4300000000003</v>
      </c>
      <c r="J11" s="83">
        <f t="shared" si="1"/>
        <v>2111.73</v>
      </c>
      <c r="K11" s="83">
        <f t="shared" si="1"/>
        <v>4331.83</v>
      </c>
      <c r="L11" s="83">
        <f t="shared" si="1"/>
        <v>1188.31</v>
      </c>
      <c r="M11" s="83">
        <f t="shared" si="1"/>
        <v>2558.5299999999997</v>
      </c>
      <c r="N11" s="83">
        <f t="shared" si="1"/>
        <v>9785.1299999999992</v>
      </c>
      <c r="O11" s="83">
        <f t="shared" si="1"/>
        <v>0</v>
      </c>
      <c r="P11" s="83">
        <f t="shared" si="1"/>
        <v>0</v>
      </c>
      <c r="Q11" s="83">
        <f t="shared" si="1"/>
        <v>0</v>
      </c>
      <c r="R11" s="83">
        <f t="shared" si="1"/>
        <v>0</v>
      </c>
      <c r="S11" s="83">
        <f t="shared" si="1"/>
        <v>0</v>
      </c>
      <c r="T11" s="83">
        <f t="shared" si="1"/>
        <v>0</v>
      </c>
      <c r="U11" s="83">
        <f t="shared" si="1"/>
        <v>0</v>
      </c>
      <c r="V11" s="83">
        <f t="shared" si="1"/>
        <v>0</v>
      </c>
      <c r="W11" s="83">
        <f t="shared" si="1"/>
        <v>0</v>
      </c>
      <c r="X11" s="83">
        <f t="shared" si="1"/>
        <v>0</v>
      </c>
      <c r="Y11" s="83">
        <f t="shared" si="1"/>
        <v>0</v>
      </c>
      <c r="Z11" s="83">
        <f t="shared" si="1"/>
        <v>45248.71</v>
      </c>
      <c r="AA11" s="41"/>
      <c r="AB11" s="83">
        <f>Z11-Z10</f>
        <v>43748.71</v>
      </c>
      <c r="AC11" s="86"/>
      <c r="AD11" s="39"/>
      <c r="AE11" s="39"/>
      <c r="AF11" s="39"/>
      <c r="AG11" s="39"/>
      <c r="AH11" s="5"/>
      <c r="AI11" s="5"/>
      <c r="AJ11" s="5"/>
      <c r="AK11" s="5"/>
      <c r="AL11" s="15"/>
      <c r="AM11" s="15"/>
      <c r="AN11" s="15"/>
      <c r="AO11" s="15"/>
      <c r="AP11" s="15"/>
      <c r="AQ11" s="15"/>
      <c r="AR11" s="15"/>
      <c r="AS11" s="15"/>
      <c r="AT11" s="15"/>
    </row>
    <row r="12" spans="1:46" ht="19.899999999999999" customHeight="1" x14ac:dyDescent="0.3">
      <c r="A12" s="16"/>
      <c r="B12" s="17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39"/>
      <c r="AB12" s="40"/>
      <c r="AC12" s="39"/>
      <c r="AD12" s="39"/>
      <c r="AE12" s="39"/>
      <c r="AF12" s="39"/>
      <c r="AG12" s="39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</row>
    <row r="13" spans="1:46" ht="18" customHeight="1" x14ac:dyDescent="0.3">
      <c r="A13" s="11">
        <v>2</v>
      </c>
      <c r="B13" s="12" t="s">
        <v>14</v>
      </c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39"/>
      <c r="AB13" s="40"/>
      <c r="AC13" s="39"/>
      <c r="AD13" s="39"/>
      <c r="AE13" s="39"/>
      <c r="AF13" s="39"/>
      <c r="AG13" s="39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</row>
    <row r="14" spans="1:46" ht="18" customHeight="1" x14ac:dyDescent="0.3">
      <c r="A14" s="13"/>
      <c r="B14" s="97" t="str">
        <f>'Detalhado por mês'!A29</f>
        <v>1 - INFRAESTRUTURA</v>
      </c>
      <c r="C14" s="85">
        <f>'Detalhado por mês'!B34</f>
        <v>509.56000000000006</v>
      </c>
      <c r="D14" s="85">
        <f>'Detalhado por mês'!C34</f>
        <v>930</v>
      </c>
      <c r="E14" s="85">
        <f>'Detalhado por mês'!D34</f>
        <v>669.3</v>
      </c>
      <c r="F14" s="85">
        <f>'Detalhado por mês'!E34</f>
        <v>813.94</v>
      </c>
      <c r="G14" s="85">
        <f>'Detalhado por mês'!F34</f>
        <v>708.1400000000001</v>
      </c>
      <c r="H14" s="85">
        <f>'Detalhado por mês'!G34</f>
        <v>656.30000000000007</v>
      </c>
      <c r="I14" s="85">
        <f>'Detalhado por mês'!H34</f>
        <v>1476.07</v>
      </c>
      <c r="J14" s="85">
        <f>'Detalhado por mês'!I34</f>
        <v>837.84</v>
      </c>
      <c r="K14" s="85">
        <f>'Detalhado por mês'!J34</f>
        <v>767.3900000000001</v>
      </c>
      <c r="L14" s="85">
        <f>'Detalhado por mês'!K34</f>
        <v>767.96</v>
      </c>
      <c r="M14" s="85">
        <f>'Detalhado por mês'!L34</f>
        <v>642.95000000000005</v>
      </c>
      <c r="N14" s="85">
        <f>'Detalhado por mês'!M34</f>
        <v>605.93000000000006</v>
      </c>
      <c r="O14" s="85">
        <f>'Detalhado por mês'!N34</f>
        <v>0</v>
      </c>
      <c r="P14" s="85">
        <f>'Detalhado por mês'!O34</f>
        <v>0</v>
      </c>
      <c r="Q14" s="85">
        <f>'Detalhado por mês'!P34</f>
        <v>0</v>
      </c>
      <c r="R14" s="85">
        <f>'Detalhado por mês'!Q34</f>
        <v>0</v>
      </c>
      <c r="S14" s="85">
        <f>'Detalhado por mês'!R34</f>
        <v>0</v>
      </c>
      <c r="T14" s="85">
        <f>'Detalhado por mês'!S34</f>
        <v>0</v>
      </c>
      <c r="U14" s="85">
        <f>'Detalhado por mês'!T34</f>
        <v>0</v>
      </c>
      <c r="V14" s="85">
        <f>'Detalhado por mês'!U34</f>
        <v>0</v>
      </c>
      <c r="W14" s="85">
        <f>'Detalhado por mês'!V34</f>
        <v>0</v>
      </c>
      <c r="X14" s="85">
        <f>'Detalhado por mês'!W34</f>
        <v>0</v>
      </c>
      <c r="Y14" s="85">
        <f>'Detalhado por mês'!X34</f>
        <v>0</v>
      </c>
      <c r="Z14" s="85">
        <f t="shared" ref="Z14:Z26" si="2">SUM(C14:Y14)</f>
        <v>9385.380000000001</v>
      </c>
      <c r="AA14" s="39"/>
      <c r="AB14" s="39"/>
      <c r="AC14" s="39"/>
      <c r="AD14" s="39"/>
      <c r="AE14" s="39"/>
      <c r="AF14" s="39"/>
      <c r="AG14" s="39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</row>
    <row r="15" spans="1:46" ht="18" customHeight="1" x14ac:dyDescent="0.3">
      <c r="A15" s="13"/>
      <c r="B15" s="97" t="str">
        <f>'Detalhado por mês'!A35</f>
        <v xml:space="preserve">2 - SERVIÇOS </v>
      </c>
      <c r="C15" s="85">
        <f>SUM(C16:C18)</f>
        <v>500</v>
      </c>
      <c r="D15" s="85">
        <f t="shared" ref="D15:N15" si="3">SUM(D16:D18)</f>
        <v>3786.32</v>
      </c>
      <c r="E15" s="85">
        <f t="shared" si="3"/>
        <v>300</v>
      </c>
      <c r="F15" s="85">
        <f t="shared" si="3"/>
        <v>1100</v>
      </c>
      <c r="G15" s="85">
        <f t="shared" si="3"/>
        <v>435</v>
      </c>
      <c r="H15" s="85">
        <f t="shared" si="3"/>
        <v>369.9</v>
      </c>
      <c r="I15" s="85">
        <f t="shared" si="3"/>
        <v>850</v>
      </c>
      <c r="J15" s="85">
        <f t="shared" si="3"/>
        <v>739</v>
      </c>
      <c r="K15" s="85">
        <f t="shared" si="3"/>
        <v>300</v>
      </c>
      <c r="L15" s="85">
        <f t="shared" si="3"/>
        <v>300</v>
      </c>
      <c r="M15" s="85">
        <f t="shared" si="3"/>
        <v>1081</v>
      </c>
      <c r="N15" s="85">
        <f t="shared" si="3"/>
        <v>439</v>
      </c>
      <c r="O15" s="85">
        <f t="shared" ref="O15:S15" si="4">SUM(O16:O18)</f>
        <v>0</v>
      </c>
      <c r="P15" s="85">
        <f t="shared" si="4"/>
        <v>0</v>
      </c>
      <c r="Q15" s="85">
        <f t="shared" si="4"/>
        <v>0</v>
      </c>
      <c r="R15" s="85">
        <f t="shared" si="4"/>
        <v>0</v>
      </c>
      <c r="S15" s="85">
        <f t="shared" si="4"/>
        <v>0</v>
      </c>
      <c r="T15" s="85">
        <f t="shared" ref="T15" si="5">SUM(T16:T18)</f>
        <v>0</v>
      </c>
      <c r="U15" s="85">
        <f t="shared" ref="U15" si="6">SUM(U16:U18)</f>
        <v>0</v>
      </c>
      <c r="V15" s="85">
        <f t="shared" ref="V15" si="7">SUM(V16:V18)</f>
        <v>0</v>
      </c>
      <c r="W15" s="85">
        <f t="shared" ref="W15" si="8">SUM(W16:W18)</f>
        <v>0</v>
      </c>
      <c r="X15" s="85">
        <f t="shared" ref="X15:Y15" si="9">SUM(X16:X18)</f>
        <v>0</v>
      </c>
      <c r="Y15" s="85">
        <f t="shared" si="9"/>
        <v>0</v>
      </c>
      <c r="Z15" s="85">
        <f t="shared" si="2"/>
        <v>10200.219999999999</v>
      </c>
      <c r="AA15" s="39"/>
      <c r="AB15" s="39"/>
      <c r="AC15" s="39"/>
      <c r="AD15" s="39"/>
      <c r="AE15" s="39"/>
      <c r="AF15" s="39"/>
      <c r="AG15" s="39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</row>
    <row r="16" spans="1:46" ht="18" customHeight="1" x14ac:dyDescent="0.3">
      <c r="A16" s="13"/>
      <c r="B16" s="98" t="s">
        <v>74</v>
      </c>
      <c r="C16" s="84">
        <f>'Detalhado por mês'!B37</f>
        <v>0</v>
      </c>
      <c r="D16" s="84">
        <f>'Detalhado por mês'!C37</f>
        <v>0</v>
      </c>
      <c r="E16" s="84">
        <f>'Detalhado por mês'!D37</f>
        <v>0</v>
      </c>
      <c r="F16" s="84">
        <f>'Detalhado por mês'!E37</f>
        <v>0</v>
      </c>
      <c r="G16" s="84">
        <f>'Detalhado por mês'!F37</f>
        <v>0</v>
      </c>
      <c r="H16" s="84">
        <f>'Detalhado por mês'!G37</f>
        <v>0</v>
      </c>
      <c r="I16" s="84">
        <f>'Detalhado por mês'!H37</f>
        <v>0</v>
      </c>
      <c r="J16" s="84">
        <f>'Detalhado por mês'!I37</f>
        <v>0</v>
      </c>
      <c r="K16" s="84">
        <f>'Detalhado por mês'!J37</f>
        <v>0</v>
      </c>
      <c r="L16" s="84">
        <f>'Detalhado por mês'!K37</f>
        <v>0</v>
      </c>
      <c r="M16" s="84">
        <f>'Detalhado por mês'!L37</f>
        <v>0</v>
      </c>
      <c r="N16" s="84">
        <f>'Detalhado por mês'!M37</f>
        <v>0</v>
      </c>
      <c r="O16" s="84">
        <f>'Detalhado por mês'!N37</f>
        <v>0</v>
      </c>
      <c r="P16" s="84">
        <f>'Detalhado por mês'!O37</f>
        <v>0</v>
      </c>
      <c r="Q16" s="84">
        <f>'Detalhado por mês'!P37</f>
        <v>0</v>
      </c>
      <c r="R16" s="84">
        <f>'Detalhado por mês'!Q37</f>
        <v>0</v>
      </c>
      <c r="S16" s="84">
        <f>'Detalhado por mês'!R37</f>
        <v>0</v>
      </c>
      <c r="T16" s="84">
        <f>'Detalhado por mês'!S37</f>
        <v>0</v>
      </c>
      <c r="U16" s="84">
        <f>'Detalhado por mês'!T37</f>
        <v>0</v>
      </c>
      <c r="V16" s="84">
        <f>'Detalhado por mês'!U37</f>
        <v>0</v>
      </c>
      <c r="W16" s="84">
        <f>'Detalhado por mês'!V37</f>
        <v>0</v>
      </c>
      <c r="X16" s="84">
        <f>'Detalhado por mês'!W37</f>
        <v>0</v>
      </c>
      <c r="Y16" s="84">
        <f>'Detalhado por mês'!X37</f>
        <v>0</v>
      </c>
      <c r="Z16" s="84">
        <f t="shared" si="2"/>
        <v>0</v>
      </c>
      <c r="AA16" s="39"/>
      <c r="AB16" s="86"/>
      <c r="AC16" s="39"/>
      <c r="AD16" s="39"/>
      <c r="AE16" s="39"/>
      <c r="AF16" s="39"/>
      <c r="AG16" s="39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</row>
    <row r="17" spans="1:46" ht="18" customHeight="1" x14ac:dyDescent="0.3">
      <c r="A17" s="13"/>
      <c r="B17" s="98" t="s">
        <v>75</v>
      </c>
      <c r="C17" s="84">
        <f>'Detalhado por mês'!B36+'Detalhado por mês'!B38+'Detalhado por mês'!B39+'Detalhado por mês'!B40+'Detalhado por mês'!B41+'Detalhado por mês'!B44+'Detalhado por mês'!B45</f>
        <v>500</v>
      </c>
      <c r="D17" s="84">
        <f>'Detalhado por mês'!C36+'Detalhado por mês'!C38+'Detalhado por mês'!C39+'Detalhado por mês'!C40+'Detalhado por mês'!C41+'Detalhado por mês'!C44+'Detalhado por mês'!C45</f>
        <v>1486.3200000000002</v>
      </c>
      <c r="E17" s="84">
        <f>'Detalhado por mês'!D36+'Detalhado por mês'!D38+'Detalhado por mês'!D39+'Detalhado por mês'!D40+'Detalhado por mês'!D41+'Detalhado por mês'!D44+'Detalhado por mês'!D45</f>
        <v>300</v>
      </c>
      <c r="F17" s="84">
        <f>'Detalhado por mês'!E36+'Detalhado por mês'!E38+'Detalhado por mês'!E39+'Detalhado por mês'!E40+'Detalhado por mês'!E41+'Detalhado por mês'!E44+'Detalhado por mês'!E45</f>
        <v>300</v>
      </c>
      <c r="G17" s="84">
        <f>'Detalhado por mês'!F36+'Detalhado por mês'!F38+'Detalhado por mês'!F39+'Detalhado por mês'!F40+'Detalhado por mês'!F41+'Detalhado por mês'!F44+'Detalhado por mês'!F45</f>
        <v>300</v>
      </c>
      <c r="H17" s="84">
        <f>'Detalhado por mês'!G36+'Detalhado por mês'!G38+'Detalhado por mês'!G39+'Detalhado por mês'!G40+'Detalhado por mês'!G41+'Detalhado por mês'!G44+'Detalhado por mês'!G45</f>
        <v>300</v>
      </c>
      <c r="I17" s="84">
        <f>'Detalhado por mês'!H36+'Detalhado por mês'!H38+'Detalhado por mês'!H39+'Detalhado por mês'!H40+'Detalhado por mês'!H41+'Detalhado por mês'!H44+'Detalhado por mês'!H45</f>
        <v>450</v>
      </c>
      <c r="J17" s="84">
        <f>'Detalhado por mês'!I36+'Detalhado por mês'!I38+'Detalhado por mês'!I39+'Detalhado por mês'!I40+'Detalhado por mês'!I41+'Detalhado por mês'!I44+'Detalhado por mês'!I45</f>
        <v>300</v>
      </c>
      <c r="K17" s="84">
        <f>'Detalhado por mês'!J36+'Detalhado por mês'!J38+'Detalhado por mês'!J39+'Detalhado por mês'!J40+'Detalhado por mês'!J41+'Detalhado por mês'!J44+'Detalhado por mês'!J45</f>
        <v>300</v>
      </c>
      <c r="L17" s="84">
        <f>'Detalhado por mês'!K36+'Detalhado por mês'!K38+'Detalhado por mês'!K39+'Detalhado por mês'!K40+'Detalhado por mês'!K41+'Detalhado por mês'!K44+'Detalhado por mês'!K45</f>
        <v>300</v>
      </c>
      <c r="M17" s="84">
        <f>'Detalhado por mês'!L36+'Detalhado por mês'!L38+'Detalhado por mês'!L39+'Detalhado por mês'!L40+'Detalhado por mês'!L41+'Detalhado por mês'!L44+'Detalhado por mês'!L45</f>
        <v>300</v>
      </c>
      <c r="N17" s="84">
        <f>'Detalhado por mês'!M36+'Detalhado por mês'!M38+'Detalhado por mês'!M39+'Detalhado por mês'!M40+'Detalhado por mês'!M41+'Detalhado por mês'!M44+'Detalhado por mês'!M45</f>
        <v>439</v>
      </c>
      <c r="O17" s="84">
        <f>'Detalhado por mês'!N36+'Detalhado por mês'!N38+'Detalhado por mês'!N39+'Detalhado por mês'!N40+'Detalhado por mês'!N41+'Detalhado por mês'!N44+'Detalhado por mês'!N45</f>
        <v>0</v>
      </c>
      <c r="P17" s="84">
        <f>'Detalhado por mês'!O36+'Detalhado por mês'!O38+'Detalhado por mês'!O39+'Detalhado por mês'!O40+'Detalhado por mês'!O41+'Detalhado por mês'!O44+'Detalhado por mês'!O45</f>
        <v>0</v>
      </c>
      <c r="Q17" s="84">
        <f>'Detalhado por mês'!P36+'Detalhado por mês'!P38+'Detalhado por mês'!P39+'Detalhado por mês'!P40+'Detalhado por mês'!P41+'Detalhado por mês'!P44+'Detalhado por mês'!P45</f>
        <v>0</v>
      </c>
      <c r="R17" s="84">
        <f>'Detalhado por mês'!Q36+'Detalhado por mês'!Q38+'Detalhado por mês'!Q39+'Detalhado por mês'!Q40+'Detalhado por mês'!Q41+'Detalhado por mês'!Q44+'Detalhado por mês'!Q45</f>
        <v>0</v>
      </c>
      <c r="S17" s="84">
        <f>'Detalhado por mês'!R36+'Detalhado por mês'!R38+'Detalhado por mês'!R39+'Detalhado por mês'!R40+'Detalhado por mês'!R41+'Detalhado por mês'!R44+'Detalhado por mês'!R45</f>
        <v>0</v>
      </c>
      <c r="T17" s="84">
        <f>'Detalhado por mês'!S36+'Detalhado por mês'!S38+'Detalhado por mês'!S39+'Detalhado por mês'!S40+'Detalhado por mês'!S41+'Detalhado por mês'!S44+'Detalhado por mês'!S45</f>
        <v>0</v>
      </c>
      <c r="U17" s="84">
        <f>'Detalhado por mês'!T36+'Detalhado por mês'!T38+'Detalhado por mês'!T39+'Detalhado por mês'!T40+'Detalhado por mês'!T41+'Detalhado por mês'!T44+'Detalhado por mês'!T45</f>
        <v>0</v>
      </c>
      <c r="V17" s="84">
        <f>'Detalhado por mês'!U36+'Detalhado por mês'!U38+'Detalhado por mês'!U39+'Detalhado por mês'!U40+'Detalhado por mês'!U41+'Detalhado por mês'!U44+'Detalhado por mês'!U45</f>
        <v>0</v>
      </c>
      <c r="W17" s="84">
        <f>'Detalhado por mês'!V36+'Detalhado por mês'!V38+'Detalhado por mês'!V39+'Detalhado por mês'!V40+'Detalhado por mês'!V41+'Detalhado por mês'!V44+'Detalhado por mês'!V45</f>
        <v>0</v>
      </c>
      <c r="X17" s="84">
        <f>'Detalhado por mês'!W36+'Detalhado por mês'!W38+'Detalhado por mês'!W39+'Detalhado por mês'!W40+'Detalhado por mês'!W41+'Detalhado por mês'!W44+'Detalhado por mês'!W45</f>
        <v>0</v>
      </c>
      <c r="Y17" s="84">
        <f>'Detalhado por mês'!X36+'Detalhado por mês'!X38+'Detalhado por mês'!X39+'Detalhado por mês'!X40+'Detalhado por mês'!X41+'Detalhado por mês'!X44+'Detalhado por mês'!X45</f>
        <v>0</v>
      </c>
      <c r="Z17" s="84">
        <f t="shared" si="2"/>
        <v>5275.32</v>
      </c>
      <c r="AA17" s="39"/>
      <c r="AB17" s="39"/>
      <c r="AC17" s="39"/>
      <c r="AD17" s="39"/>
      <c r="AE17" s="39"/>
      <c r="AF17" s="39"/>
      <c r="AG17" s="39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</row>
    <row r="18" spans="1:46" ht="18" customHeight="1" x14ac:dyDescent="0.3">
      <c r="A18" s="13"/>
      <c r="B18" s="98" t="s">
        <v>76</v>
      </c>
      <c r="C18" s="84">
        <f>'Detalhado por mês'!B42+'Detalhado por mês'!B43</f>
        <v>0</v>
      </c>
      <c r="D18" s="84">
        <f>'Detalhado por mês'!C42+'Detalhado por mês'!C43</f>
        <v>2300</v>
      </c>
      <c r="E18" s="84">
        <f>'Detalhado por mês'!D42+'Detalhado por mês'!D43</f>
        <v>0</v>
      </c>
      <c r="F18" s="84">
        <f>'Detalhado por mês'!E42+'Detalhado por mês'!E43</f>
        <v>800</v>
      </c>
      <c r="G18" s="84">
        <f>'Detalhado por mês'!F42+'Detalhado por mês'!F43</f>
        <v>135</v>
      </c>
      <c r="H18" s="84">
        <f>'Detalhado por mês'!G42+'Detalhado por mês'!G43</f>
        <v>69.900000000000006</v>
      </c>
      <c r="I18" s="84">
        <f>'Detalhado por mês'!H42+'Detalhado por mês'!H43</f>
        <v>400</v>
      </c>
      <c r="J18" s="84">
        <f>'Detalhado por mês'!I42+'Detalhado por mês'!I43</f>
        <v>439</v>
      </c>
      <c r="K18" s="84">
        <f>'Detalhado por mês'!J42+'Detalhado por mês'!J43</f>
        <v>0</v>
      </c>
      <c r="L18" s="84">
        <f>'Detalhado por mês'!K42+'Detalhado por mês'!K43</f>
        <v>0</v>
      </c>
      <c r="M18" s="84">
        <f>'Detalhado por mês'!L42+'Detalhado por mês'!L43</f>
        <v>781</v>
      </c>
      <c r="N18" s="84">
        <f>'Detalhado por mês'!M42+'Detalhado por mês'!M43</f>
        <v>0</v>
      </c>
      <c r="O18" s="84">
        <f>'Detalhado por mês'!N42+'Detalhado por mês'!N43</f>
        <v>0</v>
      </c>
      <c r="P18" s="84">
        <f>'Detalhado por mês'!O42+'Detalhado por mês'!O44</f>
        <v>0</v>
      </c>
      <c r="Q18" s="84">
        <f>'Detalhado por mês'!P42+'Detalhado por mês'!P43</f>
        <v>0</v>
      </c>
      <c r="R18" s="84">
        <f>'Detalhado por mês'!Q42+'Detalhado por mês'!Q43</f>
        <v>0</v>
      </c>
      <c r="S18" s="84">
        <f>'Detalhado por mês'!R42+'Detalhado por mês'!R43</f>
        <v>0</v>
      </c>
      <c r="T18" s="84">
        <f>'Detalhado por mês'!S42+'Detalhado por mês'!S43</f>
        <v>0</v>
      </c>
      <c r="U18" s="84">
        <f>'Detalhado por mês'!T42+'Detalhado por mês'!T43</f>
        <v>0</v>
      </c>
      <c r="V18" s="84">
        <f>'Detalhado por mês'!U42+'Detalhado por mês'!U43</f>
        <v>0</v>
      </c>
      <c r="W18" s="84">
        <f>'Detalhado por mês'!V42+'Detalhado por mês'!V43</f>
        <v>0</v>
      </c>
      <c r="X18" s="84">
        <f>'Detalhado por mês'!W42+'Detalhado por mês'!W43</f>
        <v>0</v>
      </c>
      <c r="Y18" s="84">
        <f>'Detalhado por mês'!X42+'Detalhado por mês'!X43</f>
        <v>0</v>
      </c>
      <c r="Z18" s="84">
        <f t="shared" si="2"/>
        <v>4924.8999999999996</v>
      </c>
      <c r="AA18" s="39"/>
      <c r="AB18" s="86"/>
      <c r="AC18" s="39"/>
      <c r="AD18" s="39"/>
      <c r="AE18" s="39"/>
      <c r="AF18" s="39"/>
      <c r="AG18" s="39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</row>
    <row r="19" spans="1:46" ht="18" customHeight="1" x14ac:dyDescent="0.3">
      <c r="A19" s="13"/>
      <c r="B19" s="97" t="str">
        <f>'Detalhado por mês'!A47</f>
        <v>3 - MATERIAIS DE MANUTENÇÃO</v>
      </c>
      <c r="C19" s="85">
        <f t="shared" ref="C19:M19" si="10">SUM(C20:C22)</f>
        <v>0</v>
      </c>
      <c r="D19" s="85">
        <f t="shared" si="10"/>
        <v>2860.55</v>
      </c>
      <c r="E19" s="85">
        <f t="shared" si="10"/>
        <v>130.1</v>
      </c>
      <c r="F19" s="85">
        <f t="shared" si="10"/>
        <v>140</v>
      </c>
      <c r="G19" s="85">
        <f t="shared" si="10"/>
        <v>87.63</v>
      </c>
      <c r="H19" s="85">
        <f t="shared" si="10"/>
        <v>3569.9</v>
      </c>
      <c r="I19" s="85">
        <f t="shared" si="10"/>
        <v>0</v>
      </c>
      <c r="J19" s="85">
        <f t="shared" si="10"/>
        <v>0</v>
      </c>
      <c r="K19" s="85">
        <f t="shared" si="10"/>
        <v>0</v>
      </c>
      <c r="L19" s="85">
        <f t="shared" si="10"/>
        <v>0</v>
      </c>
      <c r="M19" s="85">
        <f t="shared" si="10"/>
        <v>79</v>
      </c>
      <c r="N19" s="85">
        <f t="shared" ref="N19:Y19" si="11">SUM(N20:N22)</f>
        <v>73.959999999999994</v>
      </c>
      <c r="O19" s="85">
        <f t="shared" si="11"/>
        <v>0</v>
      </c>
      <c r="P19" s="85">
        <f t="shared" si="11"/>
        <v>0</v>
      </c>
      <c r="Q19" s="85">
        <f t="shared" si="11"/>
        <v>0</v>
      </c>
      <c r="R19" s="85">
        <f t="shared" si="11"/>
        <v>0</v>
      </c>
      <c r="S19" s="85">
        <f t="shared" si="11"/>
        <v>0</v>
      </c>
      <c r="T19" s="85">
        <f t="shared" si="11"/>
        <v>0</v>
      </c>
      <c r="U19" s="85">
        <f t="shared" si="11"/>
        <v>0</v>
      </c>
      <c r="V19" s="85">
        <f t="shared" si="11"/>
        <v>0</v>
      </c>
      <c r="W19" s="85">
        <f t="shared" si="11"/>
        <v>0</v>
      </c>
      <c r="X19" s="85">
        <f t="shared" si="11"/>
        <v>0</v>
      </c>
      <c r="Y19" s="85">
        <f t="shared" si="11"/>
        <v>0</v>
      </c>
      <c r="Z19" s="85">
        <f t="shared" si="2"/>
        <v>6941.14</v>
      </c>
      <c r="AA19" s="39"/>
      <c r="AB19" s="39"/>
      <c r="AC19" s="39"/>
      <c r="AD19" s="39"/>
      <c r="AE19" s="39"/>
      <c r="AF19" s="39"/>
      <c r="AG19" s="39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</row>
    <row r="20" spans="1:46" ht="18" customHeight="1" x14ac:dyDescent="0.3">
      <c r="A20" s="13"/>
      <c r="B20" s="89" t="s">
        <v>77</v>
      </c>
      <c r="C20" s="84">
        <f>'Detalhado por mês'!B48</f>
        <v>0</v>
      </c>
      <c r="D20" s="84">
        <f>'Detalhado por mês'!C48</f>
        <v>0</v>
      </c>
      <c r="E20" s="84">
        <f>'Detalhado por mês'!D48</f>
        <v>0</v>
      </c>
      <c r="F20" s="84">
        <f>'Detalhado por mês'!E48</f>
        <v>0</v>
      </c>
      <c r="G20" s="84">
        <f>'Detalhado por mês'!F48</f>
        <v>0</v>
      </c>
      <c r="H20" s="84">
        <f>'Detalhado por mês'!G48</f>
        <v>0</v>
      </c>
      <c r="I20" s="84">
        <f>'Detalhado por mês'!H48</f>
        <v>0</v>
      </c>
      <c r="J20" s="84">
        <f>'Detalhado por mês'!I48</f>
        <v>0</v>
      </c>
      <c r="K20" s="84">
        <f>'Detalhado por mês'!J48</f>
        <v>0</v>
      </c>
      <c r="L20" s="84">
        <f>'Detalhado por mês'!K48</f>
        <v>0</v>
      </c>
      <c r="M20" s="84">
        <f>'Detalhado por mês'!L48</f>
        <v>0</v>
      </c>
      <c r="N20" s="84">
        <f>'Detalhado por mês'!M48</f>
        <v>0</v>
      </c>
      <c r="O20" s="84">
        <f>'Detalhado por mês'!N48</f>
        <v>0</v>
      </c>
      <c r="P20" s="84">
        <f>'Detalhado por mês'!O48</f>
        <v>0</v>
      </c>
      <c r="Q20" s="84">
        <f>'Detalhado por mês'!P48</f>
        <v>0</v>
      </c>
      <c r="R20" s="84">
        <f>'Detalhado por mês'!Q48</f>
        <v>0</v>
      </c>
      <c r="S20" s="84">
        <f>'Detalhado por mês'!R48</f>
        <v>0</v>
      </c>
      <c r="T20" s="84">
        <f>'Detalhado por mês'!S48</f>
        <v>0</v>
      </c>
      <c r="U20" s="84">
        <f>'Detalhado por mês'!T48</f>
        <v>0</v>
      </c>
      <c r="V20" s="84">
        <f>'Detalhado por mês'!U48</f>
        <v>0</v>
      </c>
      <c r="W20" s="84">
        <f>'Detalhado por mês'!V48</f>
        <v>0</v>
      </c>
      <c r="X20" s="84">
        <f>'Detalhado por mês'!W48</f>
        <v>0</v>
      </c>
      <c r="Y20" s="84">
        <f>'Detalhado por mês'!X48</f>
        <v>0</v>
      </c>
      <c r="Z20" s="84">
        <f t="shared" si="2"/>
        <v>0</v>
      </c>
      <c r="AA20" s="39"/>
      <c r="AB20" s="86"/>
      <c r="AC20" s="39"/>
      <c r="AD20" s="39"/>
      <c r="AE20" s="39"/>
      <c r="AF20" s="39"/>
      <c r="AG20" s="39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</row>
    <row r="21" spans="1:46" ht="18" customHeight="1" x14ac:dyDescent="0.3">
      <c r="A21" s="13"/>
      <c r="B21" s="19" t="s">
        <v>78</v>
      </c>
      <c r="C21" s="84">
        <f>'Detalhado por mês'!B49+'Detalhado por mês'!B50+'Detalhado por mês'!B51+'Detalhado por mês'!B52</f>
        <v>0</v>
      </c>
      <c r="D21" s="84">
        <f>'Detalhado por mês'!C49+'Detalhado por mês'!C50+'Detalhado por mês'!C51+'Detalhado por mês'!C52</f>
        <v>190</v>
      </c>
      <c r="E21" s="84">
        <f>'Detalhado por mês'!D49+'Detalhado por mês'!D50+'Detalhado por mês'!D51+'Detalhado por mês'!D52</f>
        <v>58.1</v>
      </c>
      <c r="F21" s="84">
        <f>'Detalhado por mês'!E49+'Detalhado por mês'!E50+'Detalhado por mês'!E51+'Detalhado por mês'!E52</f>
        <v>140</v>
      </c>
      <c r="G21" s="84">
        <f>'Detalhado por mês'!F49+'Detalhado por mês'!F50+'Detalhado por mês'!F51+'Detalhado por mês'!F52</f>
        <v>0</v>
      </c>
      <c r="H21" s="84">
        <f>'Detalhado por mês'!G49+'Detalhado por mês'!G50+'Detalhado por mês'!G51+'Detalhado por mês'!G52</f>
        <v>39.9</v>
      </c>
      <c r="I21" s="84">
        <f>'Detalhado por mês'!H49+'Detalhado por mês'!H50+'Detalhado por mês'!H51+'Detalhado por mês'!H52</f>
        <v>0</v>
      </c>
      <c r="J21" s="84">
        <f>'Detalhado por mês'!I49+'Detalhado por mês'!I50+'Detalhado por mês'!I51+'Detalhado por mês'!I52</f>
        <v>0</v>
      </c>
      <c r="K21" s="84">
        <f>'Detalhado por mês'!J49+'Detalhado por mês'!J50+'Detalhado por mês'!J51+'Detalhado por mês'!J52</f>
        <v>0</v>
      </c>
      <c r="L21" s="84">
        <f>'Detalhado por mês'!K49+'Detalhado por mês'!K50+'Detalhado por mês'!K51+'Detalhado por mês'!K52</f>
        <v>0</v>
      </c>
      <c r="M21" s="84">
        <f>'Detalhado por mês'!L49+'Detalhado por mês'!L50+'Detalhado por mês'!L51+'Detalhado por mês'!L52</f>
        <v>79</v>
      </c>
      <c r="N21" s="84">
        <f>'Detalhado por mês'!M49+'Detalhado por mês'!M50+'Detalhado por mês'!M51+'Detalhado por mês'!M52</f>
        <v>73.959999999999994</v>
      </c>
      <c r="O21" s="84">
        <f>'Detalhado por mês'!N49+'Detalhado por mês'!N50+'Detalhado por mês'!N51+'Detalhado por mês'!N52</f>
        <v>0</v>
      </c>
      <c r="P21" s="84">
        <f>'Detalhado por mês'!O49+'Detalhado por mês'!O50+'Detalhado por mês'!O51+'Detalhado por mês'!O52</f>
        <v>0</v>
      </c>
      <c r="Q21" s="84">
        <f>'Detalhado por mês'!P49+'Detalhado por mês'!P50+'Detalhado por mês'!P51+'Detalhado por mês'!P52</f>
        <v>0</v>
      </c>
      <c r="R21" s="84">
        <f>'Detalhado por mês'!Q49+'Detalhado por mês'!Q50+'Detalhado por mês'!Q51+'Detalhado por mês'!Q52</f>
        <v>0</v>
      </c>
      <c r="S21" s="84">
        <f>'Detalhado por mês'!R49+'Detalhado por mês'!R50+'Detalhado por mês'!R51+'Detalhado por mês'!R52</f>
        <v>0</v>
      </c>
      <c r="T21" s="84">
        <f>'Detalhado por mês'!S49+'Detalhado por mês'!S50+'Detalhado por mês'!S51+'Detalhado por mês'!S52</f>
        <v>0</v>
      </c>
      <c r="U21" s="84">
        <f>'Detalhado por mês'!T49+'Detalhado por mês'!T50+'Detalhado por mês'!T51+'Detalhado por mês'!T52</f>
        <v>0</v>
      </c>
      <c r="V21" s="84">
        <f>'Detalhado por mês'!U49+'Detalhado por mês'!U50+'Detalhado por mês'!U51+'Detalhado por mês'!U52</f>
        <v>0</v>
      </c>
      <c r="W21" s="84">
        <f>'Detalhado por mês'!V49+'Detalhado por mês'!V50+'Detalhado por mês'!V51+'Detalhado por mês'!V52</f>
        <v>0</v>
      </c>
      <c r="X21" s="84">
        <f>'Detalhado por mês'!W49+'Detalhado por mês'!W50+'Detalhado por mês'!W51+'Detalhado por mês'!W52</f>
        <v>0</v>
      </c>
      <c r="Y21" s="84">
        <f>'Detalhado por mês'!X49+'Detalhado por mês'!X50+'Detalhado por mês'!X51+'Detalhado por mês'!X52</f>
        <v>0</v>
      </c>
      <c r="Z21" s="84">
        <f t="shared" si="2"/>
        <v>580.96</v>
      </c>
      <c r="AA21" s="39"/>
      <c r="AB21" s="39"/>
      <c r="AC21" s="39"/>
      <c r="AD21" s="39"/>
      <c r="AE21" s="39"/>
      <c r="AF21" s="39"/>
      <c r="AG21" s="39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</row>
    <row r="22" spans="1:46" ht="18" customHeight="1" x14ac:dyDescent="0.3">
      <c r="A22" s="13"/>
      <c r="B22" s="19" t="s">
        <v>79</v>
      </c>
      <c r="C22" s="84">
        <f>'Detalhado por mês'!B53</f>
        <v>0</v>
      </c>
      <c r="D22" s="84">
        <f>'Detalhado por mês'!C53</f>
        <v>2670.55</v>
      </c>
      <c r="E22" s="84">
        <f>'Detalhado por mês'!D53</f>
        <v>72</v>
      </c>
      <c r="F22" s="84">
        <f>'Detalhado por mês'!E53</f>
        <v>0</v>
      </c>
      <c r="G22" s="84">
        <f>'Detalhado por mês'!F53</f>
        <v>87.63</v>
      </c>
      <c r="H22" s="84">
        <f>'Detalhado por mês'!G53</f>
        <v>3530</v>
      </c>
      <c r="I22" s="84">
        <f>'Detalhado por mês'!H53</f>
        <v>0</v>
      </c>
      <c r="J22" s="84">
        <f>'Detalhado por mês'!I53</f>
        <v>0</v>
      </c>
      <c r="K22" s="84">
        <f>'Detalhado por mês'!J53</f>
        <v>0</v>
      </c>
      <c r="L22" s="84">
        <f>'Detalhado por mês'!K53</f>
        <v>0</v>
      </c>
      <c r="M22" s="84">
        <f>'Detalhado por mês'!L53</f>
        <v>0</v>
      </c>
      <c r="N22" s="84">
        <f>'Detalhado por mês'!M53</f>
        <v>0</v>
      </c>
      <c r="O22" s="84">
        <f>'Detalhado por mês'!N53</f>
        <v>0</v>
      </c>
      <c r="P22" s="84">
        <f>'Detalhado por mês'!O53</f>
        <v>0</v>
      </c>
      <c r="Q22" s="84">
        <f>'Detalhado por mês'!P53</f>
        <v>0</v>
      </c>
      <c r="R22" s="84">
        <f>'Detalhado por mês'!Q53</f>
        <v>0</v>
      </c>
      <c r="S22" s="84">
        <f>'Detalhado por mês'!R53</f>
        <v>0</v>
      </c>
      <c r="T22" s="84">
        <f>'Detalhado por mês'!S53</f>
        <v>0</v>
      </c>
      <c r="U22" s="84">
        <f>'Detalhado por mês'!T53</f>
        <v>0</v>
      </c>
      <c r="V22" s="84">
        <f>'Detalhado por mês'!U53</f>
        <v>0</v>
      </c>
      <c r="W22" s="84">
        <f>'Detalhado por mês'!V53</f>
        <v>0</v>
      </c>
      <c r="X22" s="84">
        <f>'Detalhado por mês'!W53</f>
        <v>0</v>
      </c>
      <c r="Y22" s="84">
        <f>'Detalhado por mês'!X53</f>
        <v>0</v>
      </c>
      <c r="Z22" s="84">
        <f t="shared" si="2"/>
        <v>6360.18</v>
      </c>
      <c r="AA22" s="39"/>
      <c r="AB22" s="86"/>
      <c r="AC22" s="39"/>
      <c r="AD22" s="39"/>
      <c r="AE22" s="39"/>
      <c r="AF22" s="39"/>
      <c r="AG22" s="39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</row>
    <row r="23" spans="1:46" ht="18" customHeight="1" x14ac:dyDescent="0.3">
      <c r="A23" s="13"/>
      <c r="B23" s="9" t="str">
        <f>'Detalhado por mês'!A55</f>
        <v>4 - COMPRA DE EQUIPAMENTOS</v>
      </c>
      <c r="C23" s="84">
        <f>'Detalhado por mês'!B57</f>
        <v>0</v>
      </c>
      <c r="D23" s="84">
        <f>'Detalhado por mês'!C57</f>
        <v>0</v>
      </c>
      <c r="E23" s="84">
        <f>'Detalhado por mês'!D57</f>
        <v>391.59</v>
      </c>
      <c r="F23" s="84">
        <f>'Detalhado por mês'!E57</f>
        <v>0</v>
      </c>
      <c r="G23" s="84">
        <f>'Detalhado por mês'!F57</f>
        <v>0</v>
      </c>
      <c r="H23" s="84">
        <f>'Detalhado por mês'!G57</f>
        <v>2264.9</v>
      </c>
      <c r="I23" s="84">
        <f>'Detalhado por mês'!H57</f>
        <v>0</v>
      </c>
      <c r="J23" s="84">
        <f>'Detalhado por mês'!I57</f>
        <v>0</v>
      </c>
      <c r="K23" s="84">
        <f>'Detalhado por mês'!J57</f>
        <v>0</v>
      </c>
      <c r="L23" s="84">
        <f>'Detalhado por mês'!K57</f>
        <v>0</v>
      </c>
      <c r="M23" s="84">
        <f>'Detalhado por mês'!L57</f>
        <v>0</v>
      </c>
      <c r="N23" s="84">
        <f>'Detalhado por mês'!M57</f>
        <v>347.7</v>
      </c>
      <c r="O23" s="84">
        <f>'Detalhado por mês'!N57</f>
        <v>0</v>
      </c>
      <c r="P23" s="84">
        <f>'Detalhado por mês'!O57</f>
        <v>0</v>
      </c>
      <c r="Q23" s="84">
        <f>'Detalhado por mês'!P57</f>
        <v>0</v>
      </c>
      <c r="R23" s="84">
        <f>'Detalhado por mês'!Q57</f>
        <v>0</v>
      </c>
      <c r="S23" s="84">
        <f>'Detalhado por mês'!R57</f>
        <v>0</v>
      </c>
      <c r="T23" s="84">
        <f>'Detalhado por mês'!S57</f>
        <v>0</v>
      </c>
      <c r="U23" s="84">
        <f>'Detalhado por mês'!T57</f>
        <v>0</v>
      </c>
      <c r="V23" s="84">
        <f>'Detalhado por mês'!U57</f>
        <v>0</v>
      </c>
      <c r="W23" s="84">
        <f>'Detalhado por mês'!V57</f>
        <v>0</v>
      </c>
      <c r="X23" s="84">
        <f>'Detalhado por mês'!W57</f>
        <v>0</v>
      </c>
      <c r="Y23" s="84">
        <f>'Detalhado por mês'!X57</f>
        <v>0</v>
      </c>
      <c r="Z23" s="85">
        <f t="shared" si="2"/>
        <v>3004.19</v>
      </c>
      <c r="AA23" s="39"/>
      <c r="AB23" s="39"/>
      <c r="AC23" s="39"/>
      <c r="AD23" s="39"/>
      <c r="AE23" s="39"/>
      <c r="AF23" s="39"/>
      <c r="AG23" s="39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</row>
    <row r="24" spans="1:46" ht="18" customHeight="1" x14ac:dyDescent="0.3">
      <c r="A24" s="13"/>
      <c r="B24" s="9" t="str">
        <f>'Detalhado por mês'!A58</f>
        <v>5 - OUTROS</v>
      </c>
      <c r="C24" s="84">
        <f>'Detalhado por mês'!B60</f>
        <v>0</v>
      </c>
      <c r="D24" s="84">
        <f>'Detalhado por mês'!C60</f>
        <v>1000</v>
      </c>
      <c r="E24" s="84">
        <f>'Detalhado por mês'!D60</f>
        <v>0</v>
      </c>
      <c r="F24" s="84">
        <f>'Detalhado por mês'!E60</f>
        <v>0</v>
      </c>
      <c r="G24" s="84">
        <f>'Detalhado por mês'!F60</f>
        <v>0</v>
      </c>
      <c r="H24" s="84">
        <f>'Detalhado por mês'!G60</f>
        <v>250</v>
      </c>
      <c r="I24" s="84">
        <f>'Detalhado por mês'!H60</f>
        <v>0</v>
      </c>
      <c r="J24" s="84">
        <f>'Detalhado por mês'!I60</f>
        <v>0</v>
      </c>
      <c r="K24" s="84">
        <f>'Detalhado por mês'!J60</f>
        <v>0</v>
      </c>
      <c r="L24" s="84">
        <f>'Detalhado por mês'!K60</f>
        <v>0</v>
      </c>
      <c r="M24" s="84">
        <f>'Detalhado por mês'!L60</f>
        <v>0</v>
      </c>
      <c r="N24" s="84">
        <f>'Detalhado por mês'!M60</f>
        <v>0</v>
      </c>
      <c r="O24" s="84">
        <f>'Detalhado por mês'!N60</f>
        <v>0</v>
      </c>
      <c r="P24" s="84">
        <f>'Detalhado por mês'!O60</f>
        <v>0</v>
      </c>
      <c r="Q24" s="84">
        <f>'Detalhado por mês'!P60</f>
        <v>0</v>
      </c>
      <c r="R24" s="84">
        <f>'Detalhado por mês'!Q60</f>
        <v>0</v>
      </c>
      <c r="S24" s="84">
        <f>'Detalhado por mês'!R60</f>
        <v>0</v>
      </c>
      <c r="T24" s="84">
        <f>'Detalhado por mês'!S60</f>
        <v>0</v>
      </c>
      <c r="U24" s="84">
        <f>'Detalhado por mês'!T60</f>
        <v>0</v>
      </c>
      <c r="V24" s="84">
        <f>'Detalhado por mês'!U60</f>
        <v>0</v>
      </c>
      <c r="W24" s="84">
        <f>'Detalhado por mês'!V60</f>
        <v>0</v>
      </c>
      <c r="X24" s="84">
        <f>'Detalhado por mês'!W60</f>
        <v>0</v>
      </c>
      <c r="Y24" s="84">
        <f>'Detalhado por mês'!X60</f>
        <v>0</v>
      </c>
      <c r="Z24" s="85">
        <f t="shared" si="2"/>
        <v>1250</v>
      </c>
      <c r="AA24" s="39"/>
      <c r="AB24" s="39"/>
      <c r="AC24" s="39"/>
      <c r="AD24" s="39"/>
      <c r="AE24" s="39"/>
      <c r="AF24" s="39"/>
      <c r="AG24" s="39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</row>
    <row r="25" spans="1:46" ht="18" customHeight="1" x14ac:dyDescent="0.3">
      <c r="A25" s="13"/>
      <c r="B25" s="9" t="str">
        <f>'Detalhado por mês'!A61</f>
        <v>6 - DESPESAS BANCÁRIAS</v>
      </c>
      <c r="C25" s="84">
        <f>'Detalhado por mês'!B64</f>
        <v>107.61</v>
      </c>
      <c r="D25" s="84">
        <f>'Detalhado por mês'!C64</f>
        <v>105</v>
      </c>
      <c r="E25" s="84">
        <f>'Detalhado por mês'!D64</f>
        <v>116.25</v>
      </c>
      <c r="F25" s="84">
        <f>'Detalhado por mês'!E64</f>
        <v>116.24</v>
      </c>
      <c r="G25" s="84">
        <f>'Detalhado por mês'!F64</f>
        <v>104.99</v>
      </c>
      <c r="H25" s="84">
        <f>'Detalhado por mês'!G64</f>
        <v>109.08999999999999</v>
      </c>
      <c r="I25" s="84">
        <f>'Detalhado por mês'!H64</f>
        <v>104.99</v>
      </c>
      <c r="J25" s="84">
        <f>'Detalhado por mês'!I64</f>
        <v>122.1</v>
      </c>
      <c r="K25" s="84">
        <f>'Detalhado por mês'!J64</f>
        <v>118</v>
      </c>
      <c r="L25" s="84">
        <f>'Detalhado por mês'!K64</f>
        <v>118</v>
      </c>
      <c r="M25" s="84">
        <f>'Detalhado por mês'!L64</f>
        <v>118</v>
      </c>
      <c r="N25" s="84">
        <f>'Detalhado por mês'!M64</f>
        <v>118</v>
      </c>
      <c r="O25" s="84">
        <f>'Detalhado por mês'!N64</f>
        <v>0</v>
      </c>
      <c r="P25" s="84">
        <f>'Detalhado por mês'!O64</f>
        <v>0</v>
      </c>
      <c r="Q25" s="84">
        <f>'Detalhado por mês'!P64</f>
        <v>0</v>
      </c>
      <c r="R25" s="84">
        <f>'Detalhado por mês'!Q64</f>
        <v>0</v>
      </c>
      <c r="S25" s="84">
        <f>'Detalhado por mês'!R64</f>
        <v>0</v>
      </c>
      <c r="T25" s="84">
        <f>'Detalhado por mês'!S64</f>
        <v>0</v>
      </c>
      <c r="U25" s="84">
        <f>'Detalhado por mês'!T64</f>
        <v>0</v>
      </c>
      <c r="V25" s="84">
        <f>'Detalhado por mês'!U64</f>
        <v>0</v>
      </c>
      <c r="W25" s="84">
        <f>'Detalhado por mês'!V64</f>
        <v>0</v>
      </c>
      <c r="X25" s="84">
        <f>'Detalhado por mês'!W64</f>
        <v>0</v>
      </c>
      <c r="Y25" s="84">
        <f>'Detalhado por mês'!X64</f>
        <v>0</v>
      </c>
      <c r="Z25" s="85">
        <f t="shared" si="2"/>
        <v>1358.27</v>
      </c>
      <c r="AA25" s="39"/>
      <c r="AB25" s="39"/>
      <c r="AC25" s="39"/>
      <c r="AD25" s="39"/>
      <c r="AE25" s="39"/>
      <c r="AF25" s="39"/>
      <c r="AG25" s="39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</row>
    <row r="26" spans="1:46" ht="18" customHeight="1" x14ac:dyDescent="0.3">
      <c r="A26" s="13"/>
      <c r="B26" s="9" t="str">
        <f>'Detalhado por mês'!A65</f>
        <v>7 - ESTORNOS/ FUNDO DE CAIXA</v>
      </c>
      <c r="C26" s="84">
        <f>'Detalhado por mês'!B68</f>
        <v>0</v>
      </c>
      <c r="D26" s="84">
        <f>'Detalhado por mês'!C68</f>
        <v>0</v>
      </c>
      <c r="E26" s="84">
        <f>'Detalhado por mês'!D68</f>
        <v>0</v>
      </c>
      <c r="F26" s="84">
        <f>'Detalhado por mês'!E68</f>
        <v>0</v>
      </c>
      <c r="G26" s="84">
        <f>'Detalhado por mês'!F68</f>
        <v>500</v>
      </c>
      <c r="H26" s="84">
        <f>'Detalhado por mês'!G68</f>
        <v>0</v>
      </c>
      <c r="I26" s="84">
        <f>'Detalhado por mês'!H68</f>
        <v>500</v>
      </c>
      <c r="J26" s="84">
        <f>'Detalhado por mês'!I68</f>
        <v>0</v>
      </c>
      <c r="K26" s="84">
        <f>'Detalhado por mês'!J68</f>
        <v>0</v>
      </c>
      <c r="L26" s="84">
        <f>'Detalhado por mês'!K68</f>
        <v>0</v>
      </c>
      <c r="M26" s="84">
        <f>'Detalhado por mês'!L68</f>
        <v>300</v>
      </c>
      <c r="N26" s="84">
        <f>'Detalhado por mês'!M68</f>
        <v>200</v>
      </c>
      <c r="O26" s="84">
        <f>'Detalhado por mês'!N68</f>
        <v>0</v>
      </c>
      <c r="P26" s="84">
        <f>'Detalhado por mês'!O68</f>
        <v>0</v>
      </c>
      <c r="Q26" s="84">
        <f>'Detalhado por mês'!P68</f>
        <v>0</v>
      </c>
      <c r="R26" s="84">
        <f>'Detalhado por mês'!Q68</f>
        <v>0</v>
      </c>
      <c r="S26" s="84">
        <f>'Detalhado por mês'!R68</f>
        <v>0</v>
      </c>
      <c r="T26" s="84">
        <f>'Detalhado por mês'!S68</f>
        <v>0</v>
      </c>
      <c r="U26" s="84">
        <f>'Detalhado por mês'!T68</f>
        <v>0</v>
      </c>
      <c r="V26" s="84">
        <f>'Detalhado por mês'!U68</f>
        <v>0</v>
      </c>
      <c r="W26" s="84">
        <f>'Detalhado por mês'!V68</f>
        <v>0</v>
      </c>
      <c r="X26" s="84">
        <f>'Detalhado por mês'!W68</f>
        <v>0</v>
      </c>
      <c r="Y26" s="84">
        <f>'Detalhado por mês'!X68</f>
        <v>0</v>
      </c>
      <c r="Z26" s="85">
        <f t="shared" si="2"/>
        <v>1500</v>
      </c>
      <c r="AA26" s="39"/>
      <c r="AB26" s="10" t="s">
        <v>138</v>
      </c>
      <c r="AC26" s="39"/>
      <c r="AD26" s="39"/>
      <c r="AE26" s="39"/>
      <c r="AF26" s="39"/>
      <c r="AG26" s="39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</row>
    <row r="27" spans="1:46" ht="18" customHeight="1" x14ac:dyDescent="0.3">
      <c r="A27" s="20"/>
      <c r="B27" s="88" t="s">
        <v>15</v>
      </c>
      <c r="C27" s="75">
        <f>C14+C15+C19+C23+C24+C25+C26</f>
        <v>1117.17</v>
      </c>
      <c r="D27" s="75">
        <f t="shared" ref="D27:Y27" si="12">D14+D15+D19+D23+D24+D25+D26</f>
        <v>8681.869999999999</v>
      </c>
      <c r="E27" s="75">
        <f t="shared" si="12"/>
        <v>1607.2399999999998</v>
      </c>
      <c r="F27" s="75">
        <f t="shared" si="12"/>
        <v>2170.1799999999998</v>
      </c>
      <c r="G27" s="75">
        <f t="shared" si="12"/>
        <v>1835.76</v>
      </c>
      <c r="H27" s="75">
        <f t="shared" si="12"/>
        <v>7220.09</v>
      </c>
      <c r="I27" s="75">
        <f t="shared" si="12"/>
        <v>2931.0599999999995</v>
      </c>
      <c r="J27" s="75">
        <f t="shared" si="12"/>
        <v>1698.94</v>
      </c>
      <c r="K27" s="75">
        <f t="shared" si="12"/>
        <v>1185.3900000000001</v>
      </c>
      <c r="L27" s="75">
        <f t="shared" si="12"/>
        <v>1185.96</v>
      </c>
      <c r="M27" s="75">
        <f t="shared" si="12"/>
        <v>2220.9499999999998</v>
      </c>
      <c r="N27" s="75">
        <f>N14+N15+N19+N23+N24+N25+N26</f>
        <v>1784.5900000000001</v>
      </c>
      <c r="O27" s="75">
        <f t="shared" si="12"/>
        <v>0</v>
      </c>
      <c r="P27" s="75">
        <f t="shared" si="12"/>
        <v>0</v>
      </c>
      <c r="Q27" s="75">
        <f t="shared" si="12"/>
        <v>0</v>
      </c>
      <c r="R27" s="75">
        <f t="shared" si="12"/>
        <v>0</v>
      </c>
      <c r="S27" s="75">
        <f t="shared" si="12"/>
        <v>0</v>
      </c>
      <c r="T27" s="75">
        <f t="shared" si="12"/>
        <v>0</v>
      </c>
      <c r="U27" s="75">
        <f t="shared" si="12"/>
        <v>0</v>
      </c>
      <c r="V27" s="75">
        <f t="shared" si="12"/>
        <v>0</v>
      </c>
      <c r="W27" s="75">
        <f t="shared" si="12"/>
        <v>0</v>
      </c>
      <c r="X27" s="75">
        <f t="shared" si="12"/>
        <v>0</v>
      </c>
      <c r="Y27" s="75">
        <f t="shared" si="12"/>
        <v>0</v>
      </c>
      <c r="Z27" s="75">
        <f>Z14+Z15+Z19+Z23+Z24+Z25+Z26</f>
        <v>33639.199999999997</v>
      </c>
      <c r="AA27" s="41"/>
      <c r="AB27" s="75">
        <f>Z27-Z26</f>
        <v>32139.199999999997</v>
      </c>
      <c r="AC27" s="86"/>
      <c r="AD27" s="39"/>
      <c r="AE27" s="39"/>
      <c r="AF27" s="39"/>
      <c r="AG27" s="39"/>
      <c r="AH27" s="22"/>
      <c r="AI27" s="22"/>
      <c r="AJ27" s="22"/>
      <c r="AK27" s="22"/>
      <c r="AL27" s="21"/>
      <c r="AM27" s="21"/>
      <c r="AN27" s="21"/>
      <c r="AO27" s="21"/>
      <c r="AP27" s="21"/>
      <c r="AQ27" s="21"/>
      <c r="AR27" s="21"/>
      <c r="AS27" s="21"/>
      <c r="AT27" s="21"/>
    </row>
    <row r="28" spans="1:46" ht="25.9" customHeight="1" x14ac:dyDescent="0.3">
      <c r="A28" s="23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39"/>
      <c r="AB28" s="39"/>
      <c r="AC28" s="39"/>
      <c r="AD28" s="39"/>
      <c r="AE28" s="39"/>
      <c r="AF28" s="39"/>
      <c r="AG28" s="39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</row>
    <row r="29" spans="1:46" ht="21" customHeight="1" x14ac:dyDescent="0.35">
      <c r="A29" s="24"/>
      <c r="B29" s="5"/>
      <c r="C29" s="18"/>
      <c r="D29" s="5"/>
      <c r="E29" s="27"/>
      <c r="F29" s="26"/>
      <c r="G29" s="26"/>
      <c r="H29" s="25"/>
      <c r="I29" s="29"/>
      <c r="J29" s="25"/>
      <c r="K29" s="27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46" ht="21" customHeight="1" x14ac:dyDescent="0.35">
      <c r="A30" s="24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</row>
    <row r="31" spans="1:46" ht="19.899999999999999" customHeight="1" x14ac:dyDescent="0.3">
      <c r="A31" s="24"/>
      <c r="B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</row>
    <row r="32" spans="1:46" ht="15.75" customHeight="1" x14ac:dyDescent="0.3">
      <c r="A32" s="24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</row>
    <row r="33" spans="1:46" ht="18" customHeight="1" x14ac:dyDescent="0.3">
      <c r="A33" s="24"/>
      <c r="B33" s="25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</row>
    <row r="34" spans="1:46" ht="18" customHeight="1" x14ac:dyDescent="0.3">
      <c r="A34" s="24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</row>
    <row r="35" spans="1:46" ht="18" customHeight="1" x14ac:dyDescent="0.3">
      <c r="A35" s="24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</row>
    <row r="36" spans="1:46" ht="18" customHeight="1" x14ac:dyDescent="0.3">
      <c r="A36" s="24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</row>
    <row r="37" spans="1:46" ht="18" customHeight="1" x14ac:dyDescent="0.3">
      <c r="A37" s="24"/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</row>
    <row r="38" spans="1:46" ht="18" customHeight="1" x14ac:dyDescent="0.3">
      <c r="A38" s="24"/>
      <c r="B38" s="80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</row>
    <row r="39" spans="1:46" ht="18" customHeight="1" x14ac:dyDescent="0.3">
      <c r="A39" s="24"/>
      <c r="B39" s="25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</row>
    <row r="40" spans="1:46" ht="18" customHeight="1" x14ac:dyDescent="0.3">
      <c r="A40" s="24"/>
      <c r="B40" s="25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</row>
    <row r="41" spans="1:46" ht="18" customHeight="1" x14ac:dyDescent="0.3">
      <c r="A41" s="24"/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</row>
    <row r="42" spans="1:46" ht="18" customHeight="1" x14ac:dyDescent="0.3">
      <c r="A42" s="24"/>
      <c r="B42" s="25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</row>
    <row r="43" spans="1:46" ht="18" customHeight="1" x14ac:dyDescent="0.3">
      <c r="A43" s="24"/>
      <c r="B43" s="25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</row>
    <row r="44" spans="1:46" ht="18" customHeight="1" x14ac:dyDescent="0.3">
      <c r="A44" s="24"/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</row>
    <row r="45" spans="1:46" ht="18" customHeight="1" x14ac:dyDescent="0.3">
      <c r="A45" s="24"/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</row>
    <row r="46" spans="1:46" ht="18" customHeight="1" x14ac:dyDescent="0.3">
      <c r="A46" s="24"/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</row>
    <row r="47" spans="1:46" ht="18" customHeight="1" x14ac:dyDescent="0.3">
      <c r="A47" s="24"/>
      <c r="B47" s="25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8" customHeight="1" x14ac:dyDescent="0.3">
      <c r="A48" s="24"/>
      <c r="B48" s="25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46" ht="18" customHeight="1" x14ac:dyDescent="0.3">
      <c r="A49" s="24"/>
      <c r="B49" s="25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46" ht="18" customHeight="1" x14ac:dyDescent="0.3">
      <c r="A50" s="24"/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</row>
    <row r="51" spans="1:46" ht="18" customHeight="1" x14ac:dyDescent="0.3">
      <c r="A51" s="24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</row>
    <row r="52" spans="1:46" ht="18" customHeight="1" x14ac:dyDescent="0.3">
      <c r="A52" s="24"/>
      <c r="B52" s="25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</row>
    <row r="53" spans="1:46" ht="18" customHeight="1" x14ac:dyDescent="0.3">
      <c r="A53" s="24"/>
      <c r="B53" s="25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</row>
    <row r="54" spans="1:46" ht="18" customHeight="1" x14ac:dyDescent="0.3">
      <c r="A54" s="24"/>
      <c r="B54" s="25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</row>
    <row r="55" spans="1:46" ht="18" customHeight="1" x14ac:dyDescent="0.3">
      <c r="A55" s="24"/>
      <c r="B55" s="25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</row>
    <row r="56" spans="1:46" ht="18" customHeight="1" x14ac:dyDescent="0.3">
      <c r="A56" s="24"/>
      <c r="B56" s="25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</row>
    <row r="57" spans="1:46" ht="18" customHeight="1" x14ac:dyDescent="0.3">
      <c r="A57" s="24"/>
      <c r="B57" s="25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</row>
    <row r="58" spans="1:46" ht="18" customHeight="1" x14ac:dyDescent="0.3">
      <c r="A58" s="24"/>
      <c r="B58" s="25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</row>
    <row r="59" spans="1:46" ht="18" customHeight="1" x14ac:dyDescent="0.3">
      <c r="A59" s="24"/>
      <c r="B59" s="25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</row>
    <row r="60" spans="1:46" ht="18" customHeight="1" x14ac:dyDescent="0.3">
      <c r="A60" s="24"/>
      <c r="B60" s="25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</row>
    <row r="61" spans="1:46" ht="18" customHeight="1" x14ac:dyDescent="0.3">
      <c r="A61" s="24"/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</row>
    <row r="62" spans="1:46" ht="18" customHeight="1" x14ac:dyDescent="0.3">
      <c r="A62" s="24"/>
      <c r="B62" s="25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46" ht="18" customHeight="1" x14ac:dyDescent="0.3">
      <c r="A63" s="24"/>
      <c r="B63" s="25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</row>
    <row r="64" spans="1:46" ht="18" customHeight="1" x14ac:dyDescent="0.3">
      <c r="A64" s="24"/>
      <c r="B64" s="25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</row>
    <row r="65" spans="1:46" ht="18" customHeight="1" x14ac:dyDescent="0.3">
      <c r="A65" s="24"/>
      <c r="B65" s="25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</row>
    <row r="66" spans="1:46" ht="18" customHeight="1" x14ac:dyDescent="0.3">
      <c r="A66" s="24"/>
      <c r="B66" s="25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</row>
    <row r="67" spans="1:46" ht="18" customHeight="1" x14ac:dyDescent="0.3">
      <c r="A67" s="24"/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</row>
    <row r="68" spans="1:46" ht="18" customHeight="1" x14ac:dyDescent="0.3">
      <c r="A68" s="24"/>
      <c r="B68" s="25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</row>
    <row r="69" spans="1:46" ht="18" customHeight="1" x14ac:dyDescent="0.3">
      <c r="A69" s="24"/>
      <c r="B69" s="25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</row>
    <row r="70" spans="1:46" ht="18" customHeight="1" x14ac:dyDescent="0.3">
      <c r="A70" s="24"/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</row>
    <row r="71" spans="1:46" ht="18" customHeight="1" x14ac:dyDescent="0.3">
      <c r="A71" s="24"/>
      <c r="B71" s="25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</row>
    <row r="72" spans="1:46" ht="18" customHeight="1" x14ac:dyDescent="0.3">
      <c r="A72" s="24"/>
      <c r="B72" s="25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</row>
    <row r="73" spans="1:46" ht="18" customHeight="1" x14ac:dyDescent="0.3">
      <c r="A73" s="24"/>
      <c r="B73" s="25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</row>
    <row r="74" spans="1:46" ht="18" customHeight="1" x14ac:dyDescent="0.3">
      <c r="A74" s="24"/>
      <c r="B74" s="25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</row>
    <row r="75" spans="1:46" ht="18" customHeight="1" x14ac:dyDescent="0.3">
      <c r="A75" s="24"/>
      <c r="B75" s="25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</row>
    <row r="76" spans="1:46" ht="18" customHeight="1" x14ac:dyDescent="0.3">
      <c r="A76" s="24"/>
      <c r="B76" s="25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</row>
    <row r="77" spans="1:46" ht="18" customHeight="1" x14ac:dyDescent="0.3">
      <c r="A77" s="24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</row>
    <row r="78" spans="1:46" ht="18" customHeight="1" x14ac:dyDescent="0.3">
      <c r="A78" s="24"/>
      <c r="B78" s="25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</row>
    <row r="79" spans="1:46" ht="18" customHeight="1" x14ac:dyDescent="0.3">
      <c r="A79" s="24"/>
      <c r="B79" s="25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</row>
    <row r="80" spans="1:46" ht="18" customHeight="1" x14ac:dyDescent="0.3">
      <c r="A80" s="24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</row>
    <row r="81" spans="1:46" ht="18" customHeight="1" x14ac:dyDescent="0.3">
      <c r="A81" s="24"/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</row>
    <row r="82" spans="1:46" ht="18" customHeight="1" x14ac:dyDescent="0.3">
      <c r="A82" s="24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</row>
    <row r="83" spans="1:46" ht="18" customHeight="1" x14ac:dyDescent="0.3">
      <c r="A83" s="24"/>
      <c r="B83" s="25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4" spans="1:46" ht="18" customHeight="1" x14ac:dyDescent="0.3">
      <c r="A84" s="24"/>
      <c r="B84" s="25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</row>
    <row r="85" spans="1:46" ht="18" customHeight="1" x14ac:dyDescent="0.3">
      <c r="A85" s="24"/>
      <c r="B85" s="25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</row>
    <row r="86" spans="1:46" ht="18" customHeight="1" x14ac:dyDescent="0.3">
      <c r="A86" s="24"/>
      <c r="B86" s="25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</row>
    <row r="87" spans="1:46" ht="18" customHeight="1" x14ac:dyDescent="0.3">
      <c r="A87" s="24"/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</row>
    <row r="88" spans="1:46" ht="18" customHeight="1" x14ac:dyDescent="0.3">
      <c r="A88" s="24"/>
      <c r="B88" s="25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</row>
    <row r="89" spans="1:46" ht="18" customHeight="1" x14ac:dyDescent="0.3">
      <c r="A89" s="24"/>
      <c r="B89" s="25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</row>
    <row r="90" spans="1:46" ht="18" customHeight="1" x14ac:dyDescent="0.3">
      <c r="A90" s="24"/>
      <c r="B90" s="25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</row>
    <row r="91" spans="1:46" ht="18" customHeight="1" x14ac:dyDescent="0.3">
      <c r="A91" s="24"/>
      <c r="B91" s="25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</row>
    <row r="92" spans="1:46" ht="18" customHeight="1" x14ac:dyDescent="0.3">
      <c r="A92" s="24"/>
      <c r="B92" s="25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</row>
    <row r="93" spans="1:46" ht="18" customHeight="1" x14ac:dyDescent="0.3">
      <c r="A93" s="24"/>
      <c r="B93" s="25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</row>
    <row r="94" spans="1:46" ht="18" customHeight="1" x14ac:dyDescent="0.3">
      <c r="A94" s="24"/>
      <c r="B94" s="25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</row>
    <row r="95" spans="1:46" ht="18" customHeight="1" x14ac:dyDescent="0.3">
      <c r="A95" s="24"/>
      <c r="B95" s="25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</row>
    <row r="96" spans="1:46" ht="18" customHeight="1" x14ac:dyDescent="0.3">
      <c r="A96" s="24"/>
      <c r="B96" s="25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</row>
    <row r="97" spans="1:46" ht="18" customHeight="1" x14ac:dyDescent="0.3">
      <c r="A97" s="24"/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</row>
    <row r="98" spans="1:46" ht="18" customHeight="1" x14ac:dyDescent="0.3">
      <c r="A98" s="24"/>
      <c r="B98" s="25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</row>
    <row r="99" spans="1:46" ht="18" customHeight="1" x14ac:dyDescent="0.3">
      <c r="A99" s="24"/>
      <c r="B99" s="25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</row>
    <row r="100" spans="1:46" ht="18" customHeight="1" x14ac:dyDescent="0.3">
      <c r="A100" s="24"/>
      <c r="B100" s="25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</row>
    <row r="101" spans="1:46" ht="18" customHeight="1" x14ac:dyDescent="0.3">
      <c r="A101" s="24"/>
      <c r="B101" s="25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</row>
    <row r="102" spans="1:46" ht="18" customHeight="1" x14ac:dyDescent="0.3">
      <c r="A102" s="24"/>
      <c r="B102" s="25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</row>
    <row r="103" spans="1:46" ht="18" customHeight="1" x14ac:dyDescent="0.3">
      <c r="A103" s="24"/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</row>
    <row r="104" spans="1:46" ht="18" customHeight="1" x14ac:dyDescent="0.3">
      <c r="A104" s="24"/>
      <c r="B104" s="25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</row>
    <row r="105" spans="1:46" ht="18" customHeight="1" x14ac:dyDescent="0.3">
      <c r="A105" s="24"/>
      <c r="B105" s="25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</row>
    <row r="106" spans="1:46" ht="18" customHeight="1" x14ac:dyDescent="0.3">
      <c r="A106" s="24"/>
      <c r="B106" s="25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</row>
    <row r="107" spans="1:46" ht="18" customHeight="1" x14ac:dyDescent="0.3">
      <c r="A107" s="24"/>
      <c r="B107" s="25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</row>
    <row r="108" spans="1:46" ht="18" customHeight="1" x14ac:dyDescent="0.3">
      <c r="A108" s="24"/>
      <c r="B108" s="25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</row>
    <row r="109" spans="1:46" ht="18" customHeight="1" x14ac:dyDescent="0.3">
      <c r="A109" s="24"/>
      <c r="B109" s="25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</row>
    <row r="110" spans="1:46" ht="18" customHeight="1" x14ac:dyDescent="0.3">
      <c r="A110" s="24"/>
      <c r="B110" s="25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</row>
    <row r="111" spans="1:46" ht="18" customHeight="1" x14ac:dyDescent="0.3">
      <c r="A111" s="24"/>
      <c r="B111" s="25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</row>
    <row r="112" spans="1:46" ht="18" customHeight="1" x14ac:dyDescent="0.3">
      <c r="A112" s="24"/>
      <c r="B112" s="25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</row>
    <row r="113" spans="1:46" ht="18" customHeight="1" x14ac:dyDescent="0.3">
      <c r="A113" s="24"/>
      <c r="B113" s="25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</row>
    <row r="114" spans="1:46" ht="18" customHeight="1" x14ac:dyDescent="0.3">
      <c r="A114" s="24"/>
      <c r="B114" s="25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</row>
    <row r="115" spans="1:46" ht="18" customHeight="1" x14ac:dyDescent="0.3">
      <c r="A115" s="24"/>
      <c r="B115" s="25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</row>
    <row r="116" spans="1:46" ht="18" customHeight="1" x14ac:dyDescent="0.3">
      <c r="A116" s="24"/>
      <c r="B116" s="25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</row>
    <row r="117" spans="1:46" ht="18" customHeight="1" x14ac:dyDescent="0.3">
      <c r="A117" s="24"/>
      <c r="B117" s="25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</row>
    <row r="118" spans="1:46" ht="18" customHeight="1" x14ac:dyDescent="0.3">
      <c r="A118" s="24"/>
      <c r="B118" s="25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</row>
    <row r="119" spans="1:46" ht="18" customHeight="1" x14ac:dyDescent="0.3">
      <c r="A119" s="24"/>
      <c r="B119" s="25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</row>
    <row r="120" spans="1:46" ht="18" customHeight="1" x14ac:dyDescent="0.3">
      <c r="A120" s="24"/>
      <c r="B120" s="25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</row>
    <row r="121" spans="1:46" ht="18" customHeight="1" x14ac:dyDescent="0.3">
      <c r="A121" s="24"/>
      <c r="B121" s="25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</row>
    <row r="122" spans="1:46" ht="18" customHeight="1" x14ac:dyDescent="0.3">
      <c r="A122" s="24"/>
      <c r="B122" s="25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</row>
    <row r="123" spans="1:46" ht="18" customHeight="1" x14ac:dyDescent="0.3">
      <c r="A123" s="24"/>
      <c r="B123" s="25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</row>
    <row r="124" spans="1:46" ht="18" customHeight="1" x14ac:dyDescent="0.3">
      <c r="A124" s="24"/>
      <c r="B124" s="25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</row>
    <row r="125" spans="1:46" ht="18" customHeight="1" x14ac:dyDescent="0.3">
      <c r="A125" s="24"/>
      <c r="B125" s="25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</row>
    <row r="126" spans="1:46" ht="18" customHeight="1" x14ac:dyDescent="0.3">
      <c r="A126" s="24"/>
      <c r="B126" s="25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</row>
    <row r="127" spans="1:46" ht="18" customHeight="1" x14ac:dyDescent="0.3">
      <c r="A127" s="24"/>
      <c r="B127" s="25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</row>
    <row r="128" spans="1:46" ht="18" customHeight="1" x14ac:dyDescent="0.3">
      <c r="A128" s="24"/>
      <c r="B128" s="25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</row>
    <row r="129" spans="1:46" ht="18" customHeight="1" x14ac:dyDescent="0.3">
      <c r="A129" s="24"/>
      <c r="B129" s="25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</row>
    <row r="130" spans="1:46" ht="18" customHeight="1" x14ac:dyDescent="0.3">
      <c r="A130" s="24"/>
      <c r="B130" s="25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</row>
    <row r="131" spans="1:46" ht="18" customHeight="1" x14ac:dyDescent="0.3">
      <c r="A131" s="24"/>
      <c r="B131" s="25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</row>
    <row r="132" spans="1:46" ht="18" customHeight="1" x14ac:dyDescent="0.3">
      <c r="A132" s="24"/>
      <c r="B132" s="25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</row>
    <row r="133" spans="1:46" ht="18" customHeight="1" x14ac:dyDescent="0.3">
      <c r="A133" s="24"/>
      <c r="B133" s="25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</row>
    <row r="134" spans="1:46" ht="18" customHeight="1" x14ac:dyDescent="0.3">
      <c r="A134" s="24"/>
      <c r="B134" s="25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</row>
    <row r="135" spans="1:46" ht="18" customHeight="1" x14ac:dyDescent="0.3">
      <c r="A135" s="24"/>
      <c r="B135" s="25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</row>
    <row r="136" spans="1:46" ht="18" customHeight="1" x14ac:dyDescent="0.3">
      <c r="A136" s="24"/>
      <c r="B136" s="25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</row>
    <row r="137" spans="1:46" ht="18" customHeight="1" x14ac:dyDescent="0.3">
      <c r="A137" s="24"/>
      <c r="B137" s="25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</row>
    <row r="138" spans="1:46" ht="18" customHeight="1" x14ac:dyDescent="0.3">
      <c r="A138" s="24"/>
      <c r="B138" s="25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</row>
    <row r="139" spans="1:46" ht="18" customHeight="1" x14ac:dyDescent="0.3">
      <c r="A139" s="24"/>
      <c r="B139" s="25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</row>
    <row r="140" spans="1:46" ht="18" customHeight="1" x14ac:dyDescent="0.3">
      <c r="A140" s="24"/>
      <c r="B140" s="25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</row>
    <row r="141" spans="1:46" ht="18" customHeight="1" x14ac:dyDescent="0.3">
      <c r="A141" s="24"/>
      <c r="B141" s="25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</row>
    <row r="142" spans="1:46" ht="18" customHeight="1" x14ac:dyDescent="0.3">
      <c r="A142" s="24"/>
      <c r="B142" s="25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</row>
    <row r="143" spans="1:46" ht="18" customHeight="1" x14ac:dyDescent="0.3">
      <c r="A143" s="24"/>
      <c r="B143" s="25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</row>
    <row r="144" spans="1:46" ht="18" customHeight="1" x14ac:dyDescent="0.3">
      <c r="A144" s="24"/>
      <c r="B144" s="25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</row>
    <row r="145" spans="1:46" ht="18" customHeight="1" x14ac:dyDescent="0.3">
      <c r="A145" s="24"/>
      <c r="B145" s="25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</row>
    <row r="146" spans="1:46" ht="18" customHeight="1" x14ac:dyDescent="0.3">
      <c r="A146" s="24"/>
      <c r="B146" s="25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</row>
    <row r="147" spans="1:46" ht="18" customHeight="1" x14ac:dyDescent="0.3">
      <c r="A147" s="24"/>
      <c r="B147" s="25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</row>
    <row r="148" spans="1:46" ht="18" customHeight="1" x14ac:dyDescent="0.3">
      <c r="A148" s="24"/>
      <c r="B148" s="25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</row>
    <row r="149" spans="1:46" ht="18" customHeight="1" x14ac:dyDescent="0.3">
      <c r="A149" s="24"/>
      <c r="B149" s="25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</row>
    <row r="150" spans="1:46" ht="18" customHeight="1" x14ac:dyDescent="0.3">
      <c r="A150" s="24"/>
      <c r="B150" s="25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</row>
    <row r="151" spans="1:46" ht="18" customHeight="1" x14ac:dyDescent="0.3">
      <c r="A151" s="24"/>
      <c r="B151" s="25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</row>
    <row r="152" spans="1:46" ht="18" customHeight="1" x14ac:dyDescent="0.3">
      <c r="A152" s="24"/>
      <c r="B152" s="25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</row>
    <row r="153" spans="1:46" ht="18" customHeight="1" x14ac:dyDescent="0.3">
      <c r="A153" s="24"/>
      <c r="B153" s="25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</row>
    <row r="154" spans="1:46" ht="18" customHeight="1" x14ac:dyDescent="0.3">
      <c r="A154" s="24"/>
      <c r="B154" s="25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</row>
    <row r="155" spans="1:46" ht="18" customHeight="1" x14ac:dyDescent="0.3">
      <c r="A155" s="24"/>
      <c r="B155" s="25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</row>
    <row r="156" spans="1:46" ht="18" customHeight="1" x14ac:dyDescent="0.3">
      <c r="A156" s="24"/>
      <c r="B156" s="25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</row>
    <row r="157" spans="1:46" ht="18" customHeight="1" x14ac:dyDescent="0.3">
      <c r="A157" s="24"/>
      <c r="B157" s="25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</row>
    <row r="158" spans="1:46" ht="18" customHeight="1" x14ac:dyDescent="0.3">
      <c r="A158" s="24"/>
      <c r="B158" s="25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</row>
    <row r="159" spans="1:46" ht="18" customHeight="1" x14ac:dyDescent="0.3">
      <c r="A159" s="24"/>
      <c r="B159" s="25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</row>
    <row r="160" spans="1:46" ht="18" customHeight="1" x14ac:dyDescent="0.3">
      <c r="A160" s="24"/>
      <c r="B160" s="25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</row>
    <row r="161" spans="1:46" ht="18" customHeight="1" x14ac:dyDescent="0.3">
      <c r="A161" s="24"/>
      <c r="B161" s="25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</row>
    <row r="162" spans="1:46" ht="18" customHeight="1" x14ac:dyDescent="0.3">
      <c r="A162" s="24"/>
      <c r="B162" s="25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</row>
    <row r="163" spans="1:46" ht="18" customHeight="1" x14ac:dyDescent="0.3">
      <c r="A163" s="24"/>
      <c r="B163" s="25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</row>
    <row r="164" spans="1:46" ht="18" customHeight="1" x14ac:dyDescent="0.3">
      <c r="A164" s="24"/>
      <c r="B164" s="25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</row>
    <row r="165" spans="1:46" ht="18" customHeight="1" x14ac:dyDescent="0.3">
      <c r="A165" s="24"/>
      <c r="B165" s="25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</row>
    <row r="166" spans="1:46" ht="18" customHeight="1" x14ac:dyDescent="0.3">
      <c r="A166" s="24"/>
      <c r="B166" s="25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</row>
    <row r="167" spans="1:46" ht="18" customHeight="1" x14ac:dyDescent="0.3">
      <c r="A167" s="24"/>
      <c r="B167" s="25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</row>
    <row r="168" spans="1:46" ht="18" customHeight="1" x14ac:dyDescent="0.3">
      <c r="A168" s="24"/>
      <c r="B168" s="25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</row>
    <row r="169" spans="1:46" ht="18" customHeight="1" x14ac:dyDescent="0.3">
      <c r="A169" s="24"/>
      <c r="B169" s="25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</row>
    <row r="170" spans="1:46" ht="18" customHeight="1" x14ac:dyDescent="0.3">
      <c r="A170" s="24"/>
      <c r="B170" s="25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</row>
    <row r="171" spans="1:46" ht="18" customHeight="1" x14ac:dyDescent="0.3">
      <c r="A171" s="24"/>
      <c r="B171" s="25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</row>
    <row r="172" spans="1:46" ht="18" customHeight="1" x14ac:dyDescent="0.3">
      <c r="A172" s="24"/>
      <c r="B172" s="25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</row>
    <row r="173" spans="1:46" ht="18" customHeight="1" x14ac:dyDescent="0.3">
      <c r="A173" s="24"/>
      <c r="B173" s="25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</row>
    <row r="174" spans="1:46" ht="18" customHeight="1" x14ac:dyDescent="0.3">
      <c r="A174" s="24"/>
      <c r="B174" s="25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</row>
    <row r="175" spans="1:46" ht="18" customHeight="1" x14ac:dyDescent="0.3">
      <c r="A175" s="24"/>
      <c r="B175" s="25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</row>
    <row r="176" spans="1:46" ht="18" customHeight="1" x14ac:dyDescent="0.3">
      <c r="A176" s="24"/>
      <c r="B176" s="25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</row>
    <row r="177" spans="1:46" ht="18" customHeight="1" x14ac:dyDescent="0.3">
      <c r="A177" s="24"/>
      <c r="B177" s="25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</row>
    <row r="178" spans="1:46" ht="18" customHeight="1" x14ac:dyDescent="0.3">
      <c r="A178" s="24"/>
      <c r="B178" s="25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</row>
    <row r="179" spans="1:46" ht="18" customHeight="1" x14ac:dyDescent="0.3">
      <c r="A179" s="24"/>
      <c r="B179" s="25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</row>
    <row r="180" spans="1:46" ht="18" customHeight="1" x14ac:dyDescent="0.3">
      <c r="A180" s="24"/>
      <c r="B180" s="25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</row>
    <row r="181" spans="1:46" ht="18" customHeight="1" x14ac:dyDescent="0.3">
      <c r="A181" s="24"/>
      <c r="B181" s="25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</row>
    <row r="182" spans="1:46" ht="18" customHeight="1" x14ac:dyDescent="0.3">
      <c r="A182" s="24"/>
      <c r="B182" s="25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</row>
    <row r="183" spans="1:46" ht="18" customHeight="1" x14ac:dyDescent="0.3">
      <c r="A183" s="24"/>
      <c r="B183" s="25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</row>
    <row r="184" spans="1:46" ht="18" customHeight="1" x14ac:dyDescent="0.3">
      <c r="A184" s="24"/>
      <c r="B184" s="25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</row>
    <row r="185" spans="1:46" ht="18" customHeight="1" x14ac:dyDescent="0.3">
      <c r="A185" s="24"/>
      <c r="B185" s="25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</row>
    <row r="186" spans="1:46" ht="18" customHeight="1" x14ac:dyDescent="0.3">
      <c r="A186" s="24"/>
      <c r="B186" s="25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</row>
    <row r="187" spans="1:46" ht="18" customHeight="1" x14ac:dyDescent="0.3">
      <c r="A187" s="24"/>
      <c r="B187" s="25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</row>
    <row r="188" spans="1:46" ht="18" customHeight="1" x14ac:dyDescent="0.3">
      <c r="A188" s="24"/>
      <c r="B188" s="25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</row>
    <row r="189" spans="1:46" ht="18" customHeight="1" x14ac:dyDescent="0.3">
      <c r="A189" s="24"/>
      <c r="B189" s="25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</row>
    <row r="190" spans="1:46" ht="18" customHeight="1" x14ac:dyDescent="0.3">
      <c r="A190" s="24"/>
      <c r="B190" s="25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</row>
    <row r="191" spans="1:46" ht="18" customHeight="1" x14ac:dyDescent="0.3">
      <c r="A191" s="24"/>
      <c r="B191" s="25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</row>
    <row r="192" spans="1:46" ht="18" customHeight="1" x14ac:dyDescent="0.3">
      <c r="A192" s="24"/>
      <c r="B192" s="25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</row>
    <row r="193" spans="1:46" ht="18" customHeight="1" x14ac:dyDescent="0.3">
      <c r="A193" s="24"/>
      <c r="B193" s="25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</row>
    <row r="194" spans="1:46" ht="18" customHeight="1" x14ac:dyDescent="0.3">
      <c r="A194" s="24"/>
      <c r="B194" s="25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</row>
    <row r="195" spans="1:46" ht="18" customHeight="1" x14ac:dyDescent="0.3">
      <c r="A195" s="24"/>
      <c r="B195" s="25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</row>
    <row r="196" spans="1:46" ht="18" customHeight="1" x14ac:dyDescent="0.3">
      <c r="A196" s="24"/>
      <c r="B196" s="25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</row>
    <row r="197" spans="1:46" ht="18" customHeight="1" x14ac:dyDescent="0.3">
      <c r="A197" s="24"/>
      <c r="B197" s="25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</row>
    <row r="198" spans="1:46" ht="18" customHeight="1" x14ac:dyDescent="0.3">
      <c r="A198" s="24"/>
      <c r="B198" s="25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</row>
    <row r="199" spans="1:46" ht="18" customHeight="1" x14ac:dyDescent="0.3">
      <c r="A199" s="24"/>
      <c r="B199" s="25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</row>
    <row r="200" spans="1:46" ht="18" customHeight="1" x14ac:dyDescent="0.3">
      <c r="A200" s="24"/>
      <c r="B200" s="25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</row>
    <row r="201" spans="1:46" ht="18" customHeight="1" x14ac:dyDescent="0.3">
      <c r="A201" s="24"/>
      <c r="B201" s="25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</row>
    <row r="202" spans="1:46" ht="18" customHeight="1" x14ac:dyDescent="0.3">
      <c r="A202" s="24"/>
      <c r="B202" s="25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</row>
    <row r="203" spans="1:46" ht="18" customHeight="1" x14ac:dyDescent="0.3">
      <c r="A203" s="24"/>
      <c r="B203" s="25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</row>
    <row r="204" spans="1:46" ht="18" customHeight="1" x14ac:dyDescent="0.3">
      <c r="A204" s="24"/>
      <c r="B204" s="25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</row>
    <row r="205" spans="1:46" ht="18" customHeight="1" x14ac:dyDescent="0.3">
      <c r="A205" s="24"/>
      <c r="B205" s="25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</row>
    <row r="206" spans="1:46" ht="18" customHeight="1" x14ac:dyDescent="0.3">
      <c r="A206" s="24"/>
      <c r="B206" s="25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</row>
    <row r="207" spans="1:46" ht="18" customHeight="1" x14ac:dyDescent="0.3">
      <c r="A207" s="24"/>
      <c r="B207" s="25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</row>
    <row r="208" spans="1:46" ht="18" customHeight="1" x14ac:dyDescent="0.3">
      <c r="A208" s="24"/>
      <c r="B208" s="25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</row>
    <row r="209" spans="1:46" ht="18" customHeight="1" x14ac:dyDescent="0.3">
      <c r="A209" s="24"/>
      <c r="B209" s="25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</row>
    <row r="210" spans="1:46" ht="18" customHeight="1" x14ac:dyDescent="0.3">
      <c r="A210" s="24"/>
      <c r="B210" s="25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</row>
    <row r="211" spans="1:46" ht="18" customHeight="1" x14ac:dyDescent="0.3">
      <c r="A211" s="24"/>
      <c r="B211" s="25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</row>
    <row r="212" spans="1:46" ht="18" customHeight="1" x14ac:dyDescent="0.3">
      <c r="A212" s="24"/>
      <c r="B212" s="25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</row>
    <row r="213" spans="1:46" ht="18" customHeight="1" x14ac:dyDescent="0.3">
      <c r="A213" s="24"/>
      <c r="B213" s="25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</row>
    <row r="214" spans="1:46" ht="18" customHeight="1" x14ac:dyDescent="0.3">
      <c r="A214" s="24"/>
      <c r="B214" s="25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</row>
    <row r="215" spans="1:46" ht="18" customHeight="1" x14ac:dyDescent="0.3">
      <c r="A215" s="24"/>
      <c r="B215" s="25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</row>
    <row r="216" spans="1:46" ht="18" customHeight="1" x14ac:dyDescent="0.3">
      <c r="A216" s="24"/>
      <c r="B216" s="25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</row>
    <row r="217" spans="1:46" ht="18" customHeight="1" x14ac:dyDescent="0.3">
      <c r="A217" s="24"/>
      <c r="B217" s="25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</row>
    <row r="218" spans="1:46" ht="18" customHeight="1" x14ac:dyDescent="0.3">
      <c r="A218" s="24"/>
      <c r="B218" s="25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</row>
    <row r="219" spans="1:46" ht="18" customHeight="1" x14ac:dyDescent="0.3">
      <c r="A219" s="24"/>
      <c r="B219" s="25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</row>
    <row r="220" spans="1:46" ht="18" customHeight="1" x14ac:dyDescent="0.3">
      <c r="A220" s="24"/>
      <c r="B220" s="25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</row>
    <row r="221" spans="1:46" ht="18" customHeight="1" x14ac:dyDescent="0.3">
      <c r="A221" s="24"/>
      <c r="B221" s="25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</row>
    <row r="222" spans="1:46" ht="18" customHeight="1" x14ac:dyDescent="0.3">
      <c r="A222" s="24"/>
      <c r="B222" s="25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</row>
    <row r="223" spans="1:46" ht="18" customHeight="1" x14ac:dyDescent="0.3">
      <c r="A223" s="24"/>
      <c r="B223" s="25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</row>
    <row r="224" spans="1:46" ht="18" customHeight="1" x14ac:dyDescent="0.3">
      <c r="A224" s="24"/>
      <c r="B224" s="25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</row>
    <row r="225" spans="1:46" ht="18" customHeight="1" x14ac:dyDescent="0.3">
      <c r="A225" s="24"/>
      <c r="B225" s="25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</row>
    <row r="226" spans="1:46" ht="18" customHeight="1" x14ac:dyDescent="0.3">
      <c r="A226" s="24"/>
      <c r="B226" s="25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</row>
    <row r="227" spans="1:46" ht="18" customHeight="1" x14ac:dyDescent="0.3">
      <c r="A227" s="24"/>
      <c r="B227" s="25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</row>
    <row r="228" spans="1:46" ht="18" customHeight="1" x14ac:dyDescent="0.3">
      <c r="A228" s="24"/>
      <c r="B228" s="25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</row>
    <row r="229" spans="1:46" ht="18" customHeight="1" x14ac:dyDescent="0.3">
      <c r="A229" s="24"/>
      <c r="B229" s="25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</row>
    <row r="230" spans="1:46" ht="18" customHeight="1" x14ac:dyDescent="0.3">
      <c r="A230" s="24"/>
      <c r="B230" s="25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</row>
    <row r="231" spans="1:46" ht="18" customHeight="1" x14ac:dyDescent="0.3">
      <c r="A231" s="24"/>
      <c r="B231" s="25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</row>
    <row r="232" spans="1:46" ht="18" customHeight="1" x14ac:dyDescent="0.3">
      <c r="A232" s="24"/>
      <c r="B232" s="25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</row>
    <row r="233" spans="1:46" ht="18" customHeight="1" x14ac:dyDescent="0.3">
      <c r="A233" s="24"/>
      <c r="B233" s="25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</row>
    <row r="234" spans="1:46" ht="18" customHeight="1" x14ac:dyDescent="0.3">
      <c r="A234" s="24"/>
      <c r="B234" s="25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</row>
    <row r="235" spans="1:46" ht="18" customHeight="1" x14ac:dyDescent="0.3">
      <c r="A235" s="24"/>
      <c r="B235" s="25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</row>
    <row r="236" spans="1:46" ht="18" customHeight="1" x14ac:dyDescent="0.3">
      <c r="A236" s="24"/>
      <c r="B236" s="25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</row>
    <row r="237" spans="1:46" ht="18" customHeight="1" x14ac:dyDescent="0.3">
      <c r="A237" s="24"/>
      <c r="B237" s="25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</row>
    <row r="238" spans="1:46" ht="18" customHeight="1" x14ac:dyDescent="0.3">
      <c r="A238" s="24"/>
      <c r="B238" s="25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</row>
    <row r="239" spans="1:46" ht="18" customHeight="1" x14ac:dyDescent="0.3">
      <c r="A239" s="24"/>
      <c r="B239" s="25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</row>
    <row r="240" spans="1:46" ht="18" customHeight="1" x14ac:dyDescent="0.3">
      <c r="A240" s="24"/>
      <c r="B240" s="25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</row>
    <row r="241" spans="1:46" ht="18" customHeight="1" x14ac:dyDescent="0.3">
      <c r="A241" s="24"/>
      <c r="B241" s="25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</row>
    <row r="242" spans="1:46" ht="18" customHeight="1" x14ac:dyDescent="0.3">
      <c r="A242" s="24"/>
      <c r="B242" s="25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</row>
    <row r="243" spans="1:46" ht="18" customHeight="1" x14ac:dyDescent="0.3">
      <c r="A243" s="24"/>
      <c r="B243" s="25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</row>
    <row r="244" spans="1:46" ht="18" customHeight="1" x14ac:dyDescent="0.3">
      <c r="A244" s="24"/>
      <c r="B244" s="25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</row>
    <row r="245" spans="1:46" ht="18" customHeight="1" x14ac:dyDescent="0.3">
      <c r="A245" s="24"/>
      <c r="B245" s="25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</row>
    <row r="246" spans="1:46" ht="18" customHeight="1" x14ac:dyDescent="0.3">
      <c r="A246" s="24"/>
      <c r="B246" s="25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</row>
    <row r="247" spans="1:46" ht="18" customHeight="1" x14ac:dyDescent="0.3">
      <c r="A247" s="24"/>
      <c r="B247" s="25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</row>
    <row r="248" spans="1:46" ht="18" customHeight="1" x14ac:dyDescent="0.3">
      <c r="A248" s="24"/>
      <c r="B248" s="25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</row>
    <row r="249" spans="1:46" ht="18" customHeight="1" x14ac:dyDescent="0.3">
      <c r="A249" s="24"/>
      <c r="B249" s="25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</row>
    <row r="250" spans="1:46" ht="18" customHeight="1" x14ac:dyDescent="0.3">
      <c r="A250" s="24"/>
      <c r="B250" s="25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</row>
    <row r="251" spans="1:46" ht="18" customHeight="1" x14ac:dyDescent="0.3">
      <c r="A251" s="24"/>
      <c r="B251" s="25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</row>
    <row r="252" spans="1:46" ht="18" customHeight="1" x14ac:dyDescent="0.3">
      <c r="A252" s="24"/>
      <c r="B252" s="25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</row>
    <row r="253" spans="1:46" ht="18" customHeight="1" x14ac:dyDescent="0.3">
      <c r="A253" s="24"/>
      <c r="B253" s="25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</row>
    <row r="254" spans="1:46" ht="18" customHeight="1" x14ac:dyDescent="0.3">
      <c r="A254" s="24"/>
      <c r="B254" s="25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</row>
    <row r="255" spans="1:46" ht="18" customHeight="1" x14ac:dyDescent="0.3">
      <c r="A255" s="24"/>
      <c r="B255" s="25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</row>
    <row r="256" spans="1:46" ht="18" customHeight="1" x14ac:dyDescent="0.3">
      <c r="A256" s="24"/>
      <c r="B256" s="25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</row>
    <row r="257" spans="1:46" ht="18" customHeight="1" x14ac:dyDescent="0.3">
      <c r="A257" s="24"/>
      <c r="B257" s="25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</row>
    <row r="258" spans="1:46" ht="18" customHeight="1" x14ac:dyDescent="0.3">
      <c r="A258" s="24"/>
      <c r="B258" s="25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</row>
    <row r="259" spans="1:46" ht="18" customHeight="1" x14ac:dyDescent="0.3">
      <c r="A259" s="24"/>
      <c r="B259" s="25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</row>
    <row r="260" spans="1:46" ht="18" customHeight="1" x14ac:dyDescent="0.3">
      <c r="A260" s="24"/>
      <c r="B260" s="25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</row>
    <row r="261" spans="1:46" ht="18" customHeight="1" x14ac:dyDescent="0.3">
      <c r="A261" s="24"/>
      <c r="B261" s="25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</row>
    <row r="262" spans="1:46" ht="18" customHeight="1" x14ac:dyDescent="0.3">
      <c r="A262" s="24"/>
      <c r="B262" s="25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</row>
    <row r="263" spans="1:46" ht="18" customHeight="1" x14ac:dyDescent="0.3">
      <c r="A263" s="24"/>
      <c r="B263" s="25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</row>
    <row r="264" spans="1:46" ht="18" customHeight="1" x14ac:dyDescent="0.3">
      <c r="A264" s="24"/>
      <c r="B264" s="25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</row>
    <row r="265" spans="1:46" ht="18" customHeight="1" x14ac:dyDescent="0.3">
      <c r="A265" s="24"/>
      <c r="B265" s="25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</row>
    <row r="266" spans="1:46" ht="18" customHeight="1" x14ac:dyDescent="0.3">
      <c r="A266" s="24"/>
      <c r="B266" s="25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</row>
    <row r="267" spans="1:46" ht="18" customHeight="1" x14ac:dyDescent="0.3">
      <c r="A267" s="24"/>
      <c r="B267" s="25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</row>
    <row r="268" spans="1:46" ht="18" customHeight="1" x14ac:dyDescent="0.3">
      <c r="A268" s="24"/>
      <c r="B268" s="25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</row>
    <row r="269" spans="1:46" ht="18" customHeight="1" x14ac:dyDescent="0.3">
      <c r="A269" s="24"/>
      <c r="B269" s="25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</row>
    <row r="270" spans="1:46" ht="18" customHeight="1" x14ac:dyDescent="0.3">
      <c r="A270" s="24"/>
      <c r="B270" s="25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</row>
    <row r="271" spans="1:46" ht="18" customHeight="1" x14ac:dyDescent="0.3">
      <c r="A271" s="24"/>
      <c r="B271" s="25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</row>
    <row r="272" spans="1:46" ht="18" customHeight="1" x14ac:dyDescent="0.3">
      <c r="A272" s="24"/>
      <c r="B272" s="25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</row>
    <row r="273" spans="1:46" ht="18" customHeight="1" x14ac:dyDescent="0.3">
      <c r="A273" s="24"/>
      <c r="B273" s="25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</row>
    <row r="274" spans="1:46" ht="18" customHeight="1" x14ac:dyDescent="0.3">
      <c r="A274" s="24"/>
      <c r="B274" s="25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</row>
    <row r="275" spans="1:46" ht="18" customHeight="1" x14ac:dyDescent="0.3">
      <c r="A275" s="24"/>
      <c r="B275" s="25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</row>
    <row r="276" spans="1:46" ht="18" customHeight="1" x14ac:dyDescent="0.3">
      <c r="A276" s="24"/>
      <c r="B276" s="25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</row>
    <row r="277" spans="1:46" ht="18" customHeight="1" x14ac:dyDescent="0.3">
      <c r="A277" s="24"/>
      <c r="B277" s="25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</row>
    <row r="278" spans="1:46" ht="18" customHeight="1" x14ac:dyDescent="0.3">
      <c r="A278" s="24"/>
      <c r="B278" s="25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</row>
    <row r="279" spans="1:46" ht="18" customHeight="1" x14ac:dyDescent="0.3">
      <c r="A279" s="24"/>
      <c r="B279" s="25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</row>
    <row r="280" spans="1:46" ht="18" customHeight="1" x14ac:dyDescent="0.3">
      <c r="A280" s="24"/>
      <c r="B280" s="25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</row>
    <row r="281" spans="1:46" ht="18" customHeight="1" x14ac:dyDescent="0.3">
      <c r="A281" s="24"/>
      <c r="B281" s="25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</row>
    <row r="282" spans="1:46" ht="18" customHeight="1" x14ac:dyDescent="0.3">
      <c r="A282" s="24"/>
      <c r="B282" s="25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</row>
    <row r="283" spans="1:46" ht="18" customHeight="1" x14ac:dyDescent="0.3">
      <c r="A283" s="24"/>
      <c r="B283" s="25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</row>
    <row r="284" spans="1:46" ht="18" customHeight="1" x14ac:dyDescent="0.3">
      <c r="A284" s="24"/>
      <c r="B284" s="25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</row>
    <row r="285" spans="1:46" ht="18" customHeight="1" x14ac:dyDescent="0.3">
      <c r="A285" s="24"/>
      <c r="B285" s="25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</row>
    <row r="286" spans="1:46" ht="18" customHeight="1" x14ac:dyDescent="0.3">
      <c r="A286" s="24"/>
      <c r="B286" s="25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</row>
    <row r="287" spans="1:46" ht="18" customHeight="1" x14ac:dyDescent="0.3">
      <c r="A287" s="24"/>
      <c r="B287" s="25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</row>
    <row r="288" spans="1:46" ht="18" customHeight="1" x14ac:dyDescent="0.3">
      <c r="A288" s="24"/>
      <c r="B288" s="25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</row>
    <row r="289" spans="1:46" ht="18" customHeight="1" x14ac:dyDescent="0.3">
      <c r="A289" s="24"/>
      <c r="B289" s="25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</row>
    <row r="290" spans="1:46" ht="18" customHeight="1" x14ac:dyDescent="0.3">
      <c r="A290" s="24"/>
      <c r="B290" s="25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</row>
    <row r="291" spans="1:46" ht="18" customHeight="1" x14ac:dyDescent="0.3">
      <c r="A291" s="24"/>
      <c r="B291" s="25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</row>
    <row r="292" spans="1:46" ht="18" customHeight="1" x14ac:dyDescent="0.3">
      <c r="A292" s="24"/>
      <c r="B292" s="25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</row>
    <row r="293" spans="1:46" ht="18" customHeight="1" x14ac:dyDescent="0.3">
      <c r="A293" s="24"/>
      <c r="B293" s="25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</row>
    <row r="294" spans="1:46" ht="18" customHeight="1" x14ac:dyDescent="0.3">
      <c r="A294" s="24"/>
      <c r="B294" s="25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</row>
    <row r="295" spans="1:46" ht="18" customHeight="1" x14ac:dyDescent="0.3">
      <c r="A295" s="24"/>
      <c r="B295" s="25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</row>
    <row r="296" spans="1:46" ht="18" customHeight="1" x14ac:dyDescent="0.3">
      <c r="A296" s="24"/>
      <c r="B296" s="25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</row>
    <row r="297" spans="1:46" ht="18" customHeight="1" x14ac:dyDescent="0.3">
      <c r="A297" s="24"/>
      <c r="B297" s="25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</row>
    <row r="298" spans="1:46" ht="18" customHeight="1" x14ac:dyDescent="0.3">
      <c r="A298" s="24"/>
      <c r="B298" s="25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</row>
    <row r="299" spans="1:46" ht="18" customHeight="1" x14ac:dyDescent="0.3">
      <c r="A299" s="24"/>
      <c r="B299" s="25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</row>
    <row r="300" spans="1:46" ht="18" customHeight="1" x14ac:dyDescent="0.3">
      <c r="A300" s="24"/>
      <c r="B300" s="25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</row>
    <row r="301" spans="1:46" ht="18" customHeight="1" x14ac:dyDescent="0.3">
      <c r="A301" s="24"/>
      <c r="B301" s="25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</row>
    <row r="302" spans="1:46" ht="18" customHeight="1" x14ac:dyDescent="0.3">
      <c r="A302" s="24"/>
      <c r="B302" s="25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</row>
    <row r="303" spans="1:46" ht="18" customHeight="1" x14ac:dyDescent="0.3">
      <c r="A303" s="24"/>
      <c r="B303" s="25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</row>
    <row r="304" spans="1:46" ht="18" customHeight="1" x14ac:dyDescent="0.3">
      <c r="A304" s="24"/>
      <c r="B304" s="25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</row>
    <row r="305" spans="1:46" ht="18" customHeight="1" x14ac:dyDescent="0.3">
      <c r="A305" s="24"/>
      <c r="B305" s="25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</row>
    <row r="306" spans="1:46" ht="18" customHeight="1" x14ac:dyDescent="0.3">
      <c r="A306" s="24"/>
      <c r="B306" s="25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</row>
    <row r="307" spans="1:46" ht="18" customHeight="1" x14ac:dyDescent="0.3">
      <c r="A307" s="24"/>
      <c r="B307" s="25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</row>
    <row r="308" spans="1:46" ht="18" customHeight="1" x14ac:dyDescent="0.3">
      <c r="A308" s="24"/>
      <c r="B308" s="25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</row>
    <row r="309" spans="1:46" ht="18" customHeight="1" x14ac:dyDescent="0.3">
      <c r="A309" s="24"/>
      <c r="B309" s="25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</row>
    <row r="310" spans="1:46" ht="18" customHeight="1" x14ac:dyDescent="0.3">
      <c r="A310" s="24"/>
      <c r="B310" s="25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</row>
    <row r="311" spans="1:46" ht="18" customHeight="1" x14ac:dyDescent="0.3">
      <c r="A311" s="24"/>
      <c r="B311" s="25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</row>
    <row r="312" spans="1:46" ht="18" customHeight="1" x14ac:dyDescent="0.3">
      <c r="A312" s="24"/>
      <c r="B312" s="25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</row>
    <row r="313" spans="1:46" ht="18" customHeight="1" x14ac:dyDescent="0.3">
      <c r="A313" s="24"/>
      <c r="B313" s="25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</row>
    <row r="314" spans="1:46" ht="18" customHeight="1" x14ac:dyDescent="0.3">
      <c r="A314" s="24"/>
      <c r="B314" s="25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</row>
    <row r="315" spans="1:46" ht="18" customHeight="1" x14ac:dyDescent="0.3">
      <c r="A315" s="24"/>
      <c r="B315" s="25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</row>
    <row r="316" spans="1:46" ht="18" customHeight="1" x14ac:dyDescent="0.3">
      <c r="A316" s="24"/>
      <c r="B316" s="25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</row>
    <row r="317" spans="1:46" ht="18" customHeight="1" x14ac:dyDescent="0.3">
      <c r="A317" s="24"/>
      <c r="B317" s="25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</row>
    <row r="318" spans="1:46" ht="18" customHeight="1" x14ac:dyDescent="0.3">
      <c r="A318" s="24"/>
      <c r="B318" s="25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</row>
    <row r="319" spans="1:46" ht="18" customHeight="1" x14ac:dyDescent="0.3">
      <c r="A319" s="24"/>
      <c r="B319" s="25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</row>
    <row r="320" spans="1:46" ht="18" customHeight="1" x14ac:dyDescent="0.3">
      <c r="A320" s="24"/>
      <c r="B320" s="25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</row>
    <row r="321" spans="1:46" ht="18" customHeight="1" x14ac:dyDescent="0.3">
      <c r="A321" s="24"/>
      <c r="B321" s="25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</row>
    <row r="322" spans="1:46" ht="18" customHeight="1" x14ac:dyDescent="0.3">
      <c r="A322" s="24"/>
      <c r="B322" s="25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</row>
    <row r="323" spans="1:46" ht="18" customHeight="1" x14ac:dyDescent="0.3">
      <c r="A323" s="24"/>
      <c r="B323" s="25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</row>
    <row r="324" spans="1:46" ht="18" customHeight="1" x14ac:dyDescent="0.3">
      <c r="A324" s="24"/>
      <c r="B324" s="25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</row>
    <row r="325" spans="1:46" ht="18" customHeight="1" x14ac:dyDescent="0.3">
      <c r="A325" s="24"/>
      <c r="B325" s="25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</row>
    <row r="326" spans="1:46" ht="18" customHeight="1" x14ac:dyDescent="0.3">
      <c r="A326" s="24"/>
      <c r="B326" s="25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</row>
    <row r="327" spans="1:46" ht="18" customHeight="1" x14ac:dyDescent="0.3">
      <c r="A327" s="24"/>
      <c r="B327" s="25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</row>
    <row r="328" spans="1:46" ht="18" customHeight="1" x14ac:dyDescent="0.3">
      <c r="A328" s="24"/>
      <c r="B328" s="25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</row>
    <row r="329" spans="1:46" ht="18" customHeight="1" x14ac:dyDescent="0.3">
      <c r="A329" s="24"/>
      <c r="B329" s="25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</row>
    <row r="330" spans="1:46" ht="18" customHeight="1" x14ac:dyDescent="0.3">
      <c r="A330" s="24"/>
      <c r="B330" s="25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</row>
    <row r="331" spans="1:46" ht="18" customHeight="1" x14ac:dyDescent="0.3">
      <c r="A331" s="24"/>
      <c r="B331" s="25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</row>
    <row r="332" spans="1:46" ht="18" customHeight="1" x14ac:dyDescent="0.3">
      <c r="A332" s="24"/>
      <c r="B332" s="25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</row>
    <row r="333" spans="1:46" ht="18" customHeight="1" x14ac:dyDescent="0.3">
      <c r="A333" s="24"/>
      <c r="B333" s="25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</row>
    <row r="334" spans="1:46" ht="18" customHeight="1" x14ac:dyDescent="0.3">
      <c r="A334" s="24"/>
      <c r="B334" s="25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</row>
    <row r="335" spans="1:46" ht="18" customHeight="1" x14ac:dyDescent="0.3">
      <c r="A335" s="24"/>
      <c r="B335" s="25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</row>
    <row r="336" spans="1:46" ht="18" customHeight="1" x14ac:dyDescent="0.3">
      <c r="A336" s="24"/>
      <c r="B336" s="25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</row>
    <row r="337" spans="1:46" ht="18" customHeight="1" x14ac:dyDescent="0.3">
      <c r="A337" s="24"/>
      <c r="B337" s="25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</row>
    <row r="338" spans="1:46" ht="18" customHeight="1" x14ac:dyDescent="0.3">
      <c r="A338" s="24"/>
      <c r="B338" s="25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</row>
    <row r="339" spans="1:46" ht="18" customHeight="1" x14ac:dyDescent="0.3">
      <c r="A339" s="24"/>
      <c r="B339" s="25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</row>
    <row r="340" spans="1:46" ht="18" customHeight="1" x14ac:dyDescent="0.3">
      <c r="A340" s="24"/>
      <c r="B340" s="25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</row>
    <row r="341" spans="1:46" ht="18" customHeight="1" x14ac:dyDescent="0.3">
      <c r="A341" s="24"/>
      <c r="B341" s="25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</row>
    <row r="342" spans="1:46" ht="18" customHeight="1" x14ac:dyDescent="0.3">
      <c r="A342" s="24"/>
      <c r="B342" s="25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</row>
    <row r="343" spans="1:46" ht="18" customHeight="1" x14ac:dyDescent="0.3">
      <c r="A343" s="24"/>
      <c r="B343" s="25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</row>
    <row r="344" spans="1:46" ht="18" customHeight="1" x14ac:dyDescent="0.3">
      <c r="A344" s="24"/>
      <c r="B344" s="25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</row>
    <row r="345" spans="1:46" ht="18" customHeight="1" x14ac:dyDescent="0.3">
      <c r="A345" s="24"/>
      <c r="B345" s="25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</row>
    <row r="346" spans="1:46" ht="18" customHeight="1" x14ac:dyDescent="0.3">
      <c r="A346" s="24"/>
      <c r="B346" s="25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</row>
    <row r="347" spans="1:46" ht="18" customHeight="1" x14ac:dyDescent="0.3">
      <c r="A347" s="24"/>
      <c r="B347" s="25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</row>
    <row r="348" spans="1:46" ht="18" customHeight="1" x14ac:dyDescent="0.3">
      <c r="A348" s="24"/>
      <c r="B348" s="25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</row>
    <row r="349" spans="1:46" ht="18" customHeight="1" x14ac:dyDescent="0.3">
      <c r="A349" s="24"/>
      <c r="B349" s="25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</row>
    <row r="350" spans="1:46" ht="18" customHeight="1" x14ac:dyDescent="0.3">
      <c r="A350" s="24"/>
      <c r="B350" s="25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</row>
    <row r="351" spans="1:46" ht="18" customHeight="1" x14ac:dyDescent="0.3">
      <c r="A351" s="24"/>
      <c r="B351" s="25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</row>
    <row r="352" spans="1:46" ht="18" customHeight="1" x14ac:dyDescent="0.3">
      <c r="A352" s="24"/>
      <c r="B352" s="25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</row>
    <row r="353" spans="1:46" ht="18" customHeight="1" x14ac:dyDescent="0.3">
      <c r="A353" s="24"/>
      <c r="B353" s="25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</row>
    <row r="354" spans="1:46" ht="18" customHeight="1" x14ac:dyDescent="0.3">
      <c r="A354" s="24"/>
      <c r="B354" s="25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</row>
    <row r="355" spans="1:46" ht="18" customHeight="1" x14ac:dyDescent="0.3">
      <c r="A355" s="24"/>
      <c r="B355" s="25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</row>
    <row r="356" spans="1:46" ht="18" customHeight="1" x14ac:dyDescent="0.3">
      <c r="A356" s="24"/>
      <c r="B356" s="25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</row>
    <row r="357" spans="1:46" ht="18" customHeight="1" x14ac:dyDescent="0.3">
      <c r="A357" s="24"/>
      <c r="B357" s="25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</row>
    <row r="358" spans="1:46" ht="18" customHeight="1" x14ac:dyDescent="0.3">
      <c r="A358" s="24"/>
      <c r="B358" s="25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</row>
    <row r="359" spans="1:46" ht="18" customHeight="1" x14ac:dyDescent="0.3">
      <c r="A359" s="24"/>
      <c r="B359" s="25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</row>
    <row r="360" spans="1:46" ht="18" customHeight="1" x14ac:dyDescent="0.3">
      <c r="A360" s="24"/>
      <c r="B360" s="25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</row>
    <row r="361" spans="1:46" ht="18" customHeight="1" x14ac:dyDescent="0.3">
      <c r="A361" s="24"/>
      <c r="B361" s="25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</row>
    <row r="362" spans="1:46" ht="18" customHeight="1" x14ac:dyDescent="0.3">
      <c r="A362" s="24"/>
      <c r="B362" s="25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</row>
    <row r="363" spans="1:46" ht="18" customHeight="1" x14ac:dyDescent="0.3">
      <c r="A363" s="24"/>
      <c r="B363" s="25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</row>
    <row r="364" spans="1:46" ht="18" customHeight="1" x14ac:dyDescent="0.3">
      <c r="A364" s="24"/>
      <c r="B364" s="25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</row>
    <row r="365" spans="1:46" ht="18" customHeight="1" x14ac:dyDescent="0.3">
      <c r="A365" s="24"/>
      <c r="B365" s="25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</row>
    <row r="366" spans="1:46" ht="18" customHeight="1" x14ac:dyDescent="0.3">
      <c r="A366" s="24"/>
      <c r="B366" s="25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</row>
    <row r="367" spans="1:46" ht="18" customHeight="1" x14ac:dyDescent="0.3">
      <c r="A367" s="24"/>
      <c r="B367" s="25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</row>
    <row r="368" spans="1:46" ht="18" customHeight="1" x14ac:dyDescent="0.3">
      <c r="A368" s="24"/>
      <c r="B368" s="25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</row>
    <row r="369" spans="1:46" ht="18" customHeight="1" x14ac:dyDescent="0.3">
      <c r="A369" s="24"/>
      <c r="B369" s="25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</row>
    <row r="370" spans="1:46" ht="18" customHeight="1" x14ac:dyDescent="0.3">
      <c r="A370" s="24"/>
      <c r="B370" s="25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</row>
    <row r="371" spans="1:46" ht="18" customHeight="1" x14ac:dyDescent="0.3">
      <c r="A371" s="24"/>
      <c r="B371" s="25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</row>
    <row r="372" spans="1:46" ht="18" customHeight="1" x14ac:dyDescent="0.3">
      <c r="A372" s="24"/>
      <c r="B372" s="25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</row>
    <row r="373" spans="1:46" ht="18" customHeight="1" x14ac:dyDescent="0.3">
      <c r="A373" s="24"/>
      <c r="B373" s="25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</row>
    <row r="374" spans="1:46" ht="18" customHeight="1" x14ac:dyDescent="0.3">
      <c r="A374" s="24"/>
      <c r="B374" s="25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</row>
    <row r="375" spans="1:46" ht="18" customHeight="1" x14ac:dyDescent="0.3">
      <c r="A375" s="24"/>
      <c r="B375" s="25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</row>
    <row r="376" spans="1:46" ht="18" customHeight="1" x14ac:dyDescent="0.3">
      <c r="A376" s="24"/>
      <c r="B376" s="25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</row>
    <row r="377" spans="1:46" ht="18" customHeight="1" x14ac:dyDescent="0.3">
      <c r="A377" s="24"/>
      <c r="B377" s="25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</row>
    <row r="378" spans="1:46" ht="18" customHeight="1" x14ac:dyDescent="0.3">
      <c r="A378" s="24"/>
      <c r="B378" s="25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</row>
    <row r="379" spans="1:46" ht="18" customHeight="1" x14ac:dyDescent="0.3">
      <c r="A379" s="24"/>
      <c r="B379" s="25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</row>
    <row r="380" spans="1:46" ht="18" customHeight="1" x14ac:dyDescent="0.3">
      <c r="A380" s="24"/>
      <c r="B380" s="25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</row>
    <row r="381" spans="1:46" ht="18" customHeight="1" x14ac:dyDescent="0.3">
      <c r="A381" s="24"/>
      <c r="B381" s="25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</row>
    <row r="382" spans="1:46" ht="18" customHeight="1" x14ac:dyDescent="0.3">
      <c r="A382" s="24"/>
      <c r="B382" s="25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</row>
    <row r="383" spans="1:46" ht="18" customHeight="1" x14ac:dyDescent="0.3">
      <c r="A383" s="24"/>
      <c r="B383" s="25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</row>
    <row r="384" spans="1:46" ht="18" customHeight="1" x14ac:dyDescent="0.3">
      <c r="A384" s="24"/>
      <c r="B384" s="25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</row>
    <row r="385" spans="1:46" ht="18" customHeight="1" x14ac:dyDescent="0.3">
      <c r="A385" s="24"/>
      <c r="B385" s="25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</row>
    <row r="386" spans="1:46" ht="18" customHeight="1" x14ac:dyDescent="0.3">
      <c r="A386" s="24"/>
      <c r="B386" s="25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</row>
    <row r="387" spans="1:46" ht="18" customHeight="1" x14ac:dyDescent="0.3">
      <c r="A387" s="24"/>
      <c r="B387" s="25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</row>
    <row r="388" spans="1:46" ht="18" customHeight="1" x14ac:dyDescent="0.3">
      <c r="A388" s="24"/>
      <c r="B388" s="25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</row>
    <row r="389" spans="1:46" ht="18" customHeight="1" x14ac:dyDescent="0.3">
      <c r="A389" s="24"/>
      <c r="B389" s="25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</row>
    <row r="390" spans="1:46" ht="18" customHeight="1" x14ac:dyDescent="0.3">
      <c r="A390" s="24"/>
      <c r="B390" s="25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</row>
    <row r="391" spans="1:46" ht="18" customHeight="1" x14ac:dyDescent="0.3">
      <c r="A391" s="24"/>
      <c r="B391" s="25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</row>
    <row r="392" spans="1:46" ht="18" customHeight="1" x14ac:dyDescent="0.3">
      <c r="A392" s="24"/>
      <c r="B392" s="25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</row>
    <row r="393" spans="1:46" ht="18" customHeight="1" x14ac:dyDescent="0.3">
      <c r="A393" s="24"/>
      <c r="B393" s="25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</row>
    <row r="394" spans="1:46" ht="18" customHeight="1" x14ac:dyDescent="0.3">
      <c r="A394" s="24"/>
      <c r="B394" s="25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</row>
    <row r="395" spans="1:46" ht="18" customHeight="1" x14ac:dyDescent="0.3">
      <c r="A395" s="24"/>
      <c r="B395" s="25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</row>
    <row r="396" spans="1:46" ht="18" customHeight="1" x14ac:dyDescent="0.3">
      <c r="A396" s="24"/>
      <c r="B396" s="25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</row>
    <row r="397" spans="1:46" ht="18" customHeight="1" x14ac:dyDescent="0.3">
      <c r="A397" s="24"/>
      <c r="B397" s="25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</row>
    <row r="398" spans="1:46" ht="18" customHeight="1" x14ac:dyDescent="0.3">
      <c r="A398" s="24"/>
      <c r="B398" s="25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</row>
    <row r="399" spans="1:46" ht="18" customHeight="1" x14ac:dyDescent="0.3">
      <c r="A399" s="24"/>
      <c r="B399" s="25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</row>
    <row r="400" spans="1:46" ht="18" customHeight="1" x14ac:dyDescent="0.3">
      <c r="A400" s="24"/>
      <c r="B400" s="25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</row>
    <row r="401" spans="1:46" ht="18" customHeight="1" x14ac:dyDescent="0.3">
      <c r="A401" s="24"/>
      <c r="B401" s="25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</row>
    <row r="402" spans="1:46" ht="18" customHeight="1" x14ac:dyDescent="0.3">
      <c r="A402" s="24"/>
      <c r="B402" s="25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</row>
    <row r="403" spans="1:46" ht="18" customHeight="1" x14ac:dyDescent="0.3">
      <c r="A403" s="24"/>
      <c r="B403" s="25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</row>
    <row r="404" spans="1:46" ht="18" customHeight="1" x14ac:dyDescent="0.3">
      <c r="A404" s="24"/>
      <c r="B404" s="25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</row>
    <row r="405" spans="1:46" ht="18" customHeight="1" x14ac:dyDescent="0.3">
      <c r="A405" s="24"/>
      <c r="B405" s="25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</row>
    <row r="406" spans="1:46" ht="18" customHeight="1" x14ac:dyDescent="0.3">
      <c r="A406" s="24"/>
      <c r="B406" s="25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</row>
    <row r="407" spans="1:46" ht="18" customHeight="1" x14ac:dyDescent="0.3">
      <c r="A407" s="24"/>
      <c r="B407" s="25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</row>
    <row r="408" spans="1:46" ht="18" customHeight="1" x14ac:dyDescent="0.3">
      <c r="A408" s="24"/>
      <c r="B408" s="25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</row>
    <row r="409" spans="1:46" ht="18" customHeight="1" x14ac:dyDescent="0.3">
      <c r="A409" s="24"/>
      <c r="B409" s="25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</row>
    <row r="410" spans="1:46" ht="18" customHeight="1" x14ac:dyDescent="0.3">
      <c r="A410" s="24"/>
      <c r="B410" s="25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</row>
    <row r="411" spans="1:46" ht="18" customHeight="1" x14ac:dyDescent="0.3">
      <c r="A411" s="24"/>
      <c r="B411" s="25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</row>
    <row r="412" spans="1:46" ht="18" customHeight="1" x14ac:dyDescent="0.3">
      <c r="A412" s="24"/>
      <c r="B412" s="25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</row>
    <row r="413" spans="1:46" ht="18" customHeight="1" x14ac:dyDescent="0.3">
      <c r="A413" s="24"/>
      <c r="B413" s="25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</row>
    <row r="414" spans="1:46" ht="18" customHeight="1" x14ac:dyDescent="0.3">
      <c r="A414" s="24"/>
      <c r="B414" s="25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</row>
    <row r="415" spans="1:46" ht="18" customHeight="1" x14ac:dyDescent="0.3">
      <c r="A415" s="24"/>
      <c r="B415" s="25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</row>
    <row r="416" spans="1:46" ht="18" customHeight="1" x14ac:dyDescent="0.3">
      <c r="A416" s="24"/>
      <c r="B416" s="25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</row>
    <row r="417" spans="1:46" ht="18" customHeight="1" x14ac:dyDescent="0.3">
      <c r="A417" s="24"/>
      <c r="B417" s="25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</row>
    <row r="418" spans="1:46" ht="18" customHeight="1" x14ac:dyDescent="0.3">
      <c r="A418" s="24"/>
      <c r="B418" s="25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</row>
    <row r="419" spans="1:46" ht="18" customHeight="1" x14ac:dyDescent="0.3">
      <c r="A419" s="24"/>
      <c r="B419" s="25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</row>
    <row r="420" spans="1:46" ht="18" customHeight="1" x14ac:dyDescent="0.3">
      <c r="A420" s="24"/>
      <c r="B420" s="25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</row>
    <row r="421" spans="1:46" ht="18" customHeight="1" x14ac:dyDescent="0.3">
      <c r="A421" s="24"/>
      <c r="B421" s="25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</row>
    <row r="422" spans="1:46" ht="18" customHeight="1" x14ac:dyDescent="0.3">
      <c r="A422" s="24"/>
      <c r="B422" s="25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</row>
    <row r="423" spans="1:46" ht="18" customHeight="1" x14ac:dyDescent="0.3">
      <c r="A423" s="24"/>
      <c r="B423" s="25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</row>
    <row r="424" spans="1:46" ht="18" customHeight="1" x14ac:dyDescent="0.3">
      <c r="A424" s="24"/>
      <c r="B424" s="25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</row>
    <row r="425" spans="1:46" ht="18" customHeight="1" x14ac:dyDescent="0.3">
      <c r="A425" s="24"/>
      <c r="B425" s="25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</row>
    <row r="426" spans="1:46" ht="18" customHeight="1" x14ac:dyDescent="0.3">
      <c r="A426" s="24"/>
      <c r="B426" s="25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</row>
    <row r="427" spans="1:46" ht="18" customHeight="1" x14ac:dyDescent="0.3">
      <c r="A427" s="24"/>
      <c r="B427" s="25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</row>
    <row r="428" spans="1:46" ht="18" customHeight="1" x14ac:dyDescent="0.3">
      <c r="A428" s="24"/>
      <c r="B428" s="25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</row>
    <row r="429" spans="1:46" ht="18" customHeight="1" x14ac:dyDescent="0.3">
      <c r="A429" s="24"/>
      <c r="B429" s="25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</row>
    <row r="430" spans="1:46" ht="18" customHeight="1" x14ac:dyDescent="0.3">
      <c r="A430" s="24"/>
      <c r="B430" s="25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</row>
    <row r="431" spans="1:46" ht="18" customHeight="1" x14ac:dyDescent="0.3">
      <c r="A431" s="24"/>
      <c r="B431" s="25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</row>
    <row r="432" spans="1:46" ht="18" customHeight="1" x14ac:dyDescent="0.3">
      <c r="A432" s="24"/>
      <c r="B432" s="25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</row>
    <row r="433" spans="1:46" ht="18" customHeight="1" x14ac:dyDescent="0.3">
      <c r="A433" s="24"/>
      <c r="B433" s="25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</row>
    <row r="434" spans="1:46" ht="18" customHeight="1" x14ac:dyDescent="0.3">
      <c r="A434" s="24"/>
      <c r="B434" s="25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</row>
    <row r="435" spans="1:46" ht="18" customHeight="1" x14ac:dyDescent="0.3">
      <c r="A435" s="24"/>
      <c r="B435" s="25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</row>
    <row r="436" spans="1:46" ht="18" customHeight="1" x14ac:dyDescent="0.3">
      <c r="A436" s="24"/>
      <c r="B436" s="25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</row>
    <row r="437" spans="1:46" ht="18" customHeight="1" x14ac:dyDescent="0.3">
      <c r="A437" s="24"/>
      <c r="B437" s="25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</row>
    <row r="438" spans="1:46" ht="18" customHeight="1" x14ac:dyDescent="0.3">
      <c r="A438" s="24"/>
      <c r="B438" s="25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</row>
    <row r="439" spans="1:46" ht="18" customHeight="1" x14ac:dyDescent="0.3">
      <c r="A439" s="24"/>
      <c r="B439" s="25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</row>
    <row r="440" spans="1:46" ht="18" customHeight="1" x14ac:dyDescent="0.3">
      <c r="A440" s="24"/>
      <c r="B440" s="25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</row>
    <row r="441" spans="1:46" ht="18" customHeight="1" x14ac:dyDescent="0.3">
      <c r="A441" s="24"/>
      <c r="B441" s="25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</row>
    <row r="442" spans="1:46" ht="18" customHeight="1" x14ac:dyDescent="0.3">
      <c r="A442" s="24"/>
      <c r="B442" s="25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</row>
    <row r="443" spans="1:46" ht="18" customHeight="1" x14ac:dyDescent="0.3">
      <c r="A443" s="24"/>
      <c r="B443" s="25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</row>
    <row r="444" spans="1:46" ht="18" customHeight="1" x14ac:dyDescent="0.3">
      <c r="A444" s="24"/>
      <c r="B444" s="25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</row>
    <row r="445" spans="1:46" ht="18" customHeight="1" x14ac:dyDescent="0.3">
      <c r="A445" s="24"/>
      <c r="B445" s="25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</row>
    <row r="446" spans="1:46" ht="18" customHeight="1" x14ac:dyDescent="0.3">
      <c r="A446" s="24"/>
      <c r="B446" s="25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</row>
    <row r="447" spans="1:46" ht="18" customHeight="1" x14ac:dyDescent="0.3">
      <c r="A447" s="24"/>
      <c r="B447" s="25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</row>
    <row r="448" spans="1:46" ht="18" customHeight="1" x14ac:dyDescent="0.3">
      <c r="A448" s="24"/>
      <c r="B448" s="25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</row>
    <row r="449" spans="1:46" ht="18" customHeight="1" x14ac:dyDescent="0.3">
      <c r="A449" s="24"/>
      <c r="B449" s="25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</row>
    <row r="450" spans="1:46" ht="18" customHeight="1" x14ac:dyDescent="0.3">
      <c r="A450" s="24"/>
      <c r="B450" s="25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</row>
    <row r="451" spans="1:46" ht="18" customHeight="1" x14ac:dyDescent="0.3">
      <c r="A451" s="24"/>
      <c r="B451" s="25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</row>
    <row r="452" spans="1:46" ht="18" customHeight="1" x14ac:dyDescent="0.3">
      <c r="A452" s="24"/>
      <c r="B452" s="25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</row>
    <row r="453" spans="1:46" ht="18" customHeight="1" x14ac:dyDescent="0.3">
      <c r="A453" s="24"/>
      <c r="B453" s="25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</row>
    <row r="454" spans="1:46" ht="18" customHeight="1" x14ac:dyDescent="0.3">
      <c r="A454" s="24"/>
      <c r="B454" s="25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</row>
    <row r="455" spans="1:46" ht="18" customHeight="1" x14ac:dyDescent="0.3">
      <c r="A455" s="24"/>
      <c r="B455" s="25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</row>
    <row r="456" spans="1:46" ht="18" customHeight="1" x14ac:dyDescent="0.3">
      <c r="A456" s="24"/>
      <c r="B456" s="25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</row>
    <row r="457" spans="1:46" ht="18" customHeight="1" x14ac:dyDescent="0.3">
      <c r="A457" s="24"/>
      <c r="B457" s="25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</row>
    <row r="458" spans="1:46" ht="18" customHeight="1" x14ac:dyDescent="0.3">
      <c r="A458" s="24"/>
      <c r="B458" s="25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</row>
    <row r="459" spans="1:46" ht="18" customHeight="1" x14ac:dyDescent="0.3">
      <c r="A459" s="24"/>
      <c r="B459" s="25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</row>
    <row r="460" spans="1:46" ht="18" customHeight="1" x14ac:dyDescent="0.3">
      <c r="A460" s="24"/>
      <c r="B460" s="25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</row>
    <row r="461" spans="1:46" ht="18" customHeight="1" x14ac:dyDescent="0.3">
      <c r="A461" s="24"/>
      <c r="B461" s="25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</row>
    <row r="462" spans="1:46" ht="18" customHeight="1" x14ac:dyDescent="0.3">
      <c r="A462" s="24"/>
      <c r="B462" s="25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</row>
    <row r="463" spans="1:46" ht="18" customHeight="1" x14ac:dyDescent="0.3">
      <c r="A463" s="24"/>
      <c r="B463" s="25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</row>
    <row r="464" spans="1:46" ht="18" customHeight="1" x14ac:dyDescent="0.3">
      <c r="A464" s="24"/>
      <c r="B464" s="25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</row>
    <row r="465" spans="1:46" ht="18" customHeight="1" x14ac:dyDescent="0.3">
      <c r="A465" s="24"/>
      <c r="B465" s="25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</row>
    <row r="466" spans="1:46" ht="18" customHeight="1" x14ac:dyDescent="0.3">
      <c r="A466" s="24"/>
      <c r="B466" s="25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</row>
    <row r="467" spans="1:46" ht="18" customHeight="1" x14ac:dyDescent="0.3">
      <c r="A467" s="24"/>
      <c r="B467" s="25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</row>
    <row r="468" spans="1:46" ht="18" customHeight="1" x14ac:dyDescent="0.3">
      <c r="A468" s="24"/>
      <c r="B468" s="25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</row>
    <row r="469" spans="1:46" ht="18" customHeight="1" x14ac:dyDescent="0.3">
      <c r="A469" s="24"/>
      <c r="B469" s="25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</row>
    <row r="470" spans="1:46" ht="18" customHeight="1" x14ac:dyDescent="0.3">
      <c r="A470" s="24"/>
      <c r="B470" s="25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</row>
    <row r="471" spans="1:46" ht="18" customHeight="1" x14ac:dyDescent="0.3">
      <c r="A471" s="24"/>
      <c r="B471" s="25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</row>
    <row r="472" spans="1:46" ht="18" customHeight="1" x14ac:dyDescent="0.3">
      <c r="A472" s="24"/>
      <c r="B472" s="25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</row>
    <row r="473" spans="1:46" ht="18" customHeight="1" x14ac:dyDescent="0.3">
      <c r="A473" s="24"/>
      <c r="B473" s="25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</row>
    <row r="474" spans="1:46" ht="18" customHeight="1" x14ac:dyDescent="0.3">
      <c r="A474" s="24"/>
      <c r="B474" s="25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</row>
    <row r="475" spans="1:46" ht="18" customHeight="1" x14ac:dyDescent="0.3">
      <c r="A475" s="24"/>
      <c r="B475" s="25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</row>
    <row r="476" spans="1:46" ht="18" customHeight="1" x14ac:dyDescent="0.3">
      <c r="A476" s="24"/>
      <c r="B476" s="25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</row>
    <row r="477" spans="1:46" ht="18" customHeight="1" x14ac:dyDescent="0.3">
      <c r="A477" s="24"/>
      <c r="B477" s="25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</row>
    <row r="478" spans="1:46" ht="18" customHeight="1" x14ac:dyDescent="0.3">
      <c r="A478" s="24"/>
      <c r="B478" s="25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</row>
    <row r="479" spans="1:46" ht="18" customHeight="1" x14ac:dyDescent="0.3">
      <c r="A479" s="24"/>
      <c r="B479" s="25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</row>
    <row r="480" spans="1:46" ht="18" customHeight="1" x14ac:dyDescent="0.3">
      <c r="A480" s="24"/>
      <c r="B480" s="25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</row>
    <row r="481" spans="1:46" ht="18" customHeight="1" x14ac:dyDescent="0.3">
      <c r="A481" s="24"/>
      <c r="B481" s="25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</row>
    <row r="482" spans="1:46" ht="18" customHeight="1" x14ac:dyDescent="0.3">
      <c r="A482" s="24"/>
      <c r="B482" s="25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</row>
    <row r="483" spans="1:46" ht="18" customHeight="1" x14ac:dyDescent="0.3">
      <c r="A483" s="24"/>
      <c r="B483" s="25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</row>
    <row r="484" spans="1:46" ht="18" customHeight="1" x14ac:dyDescent="0.3">
      <c r="A484" s="24"/>
      <c r="B484" s="25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</row>
    <row r="485" spans="1:46" ht="18" customHeight="1" x14ac:dyDescent="0.3">
      <c r="A485" s="24"/>
      <c r="B485" s="25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</row>
    <row r="486" spans="1:46" ht="18" customHeight="1" x14ac:dyDescent="0.3">
      <c r="A486" s="24"/>
      <c r="B486" s="25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</row>
    <row r="487" spans="1:46" ht="18" customHeight="1" x14ac:dyDescent="0.3">
      <c r="A487" s="24"/>
      <c r="B487" s="25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</row>
    <row r="488" spans="1:46" ht="18" customHeight="1" x14ac:dyDescent="0.3">
      <c r="A488" s="24"/>
      <c r="B488" s="25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</row>
    <row r="489" spans="1:46" ht="18" customHeight="1" x14ac:dyDescent="0.3">
      <c r="A489" s="24"/>
      <c r="B489" s="25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</row>
    <row r="490" spans="1:46" ht="18" customHeight="1" x14ac:dyDescent="0.3">
      <c r="A490" s="24"/>
      <c r="B490" s="25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</row>
    <row r="491" spans="1:46" ht="18" customHeight="1" x14ac:dyDescent="0.3">
      <c r="A491" s="24"/>
      <c r="B491" s="25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</row>
    <row r="492" spans="1:46" ht="18" customHeight="1" x14ac:dyDescent="0.3">
      <c r="A492" s="24"/>
      <c r="B492" s="25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</row>
    <row r="493" spans="1:46" ht="18" customHeight="1" x14ac:dyDescent="0.3">
      <c r="A493" s="24"/>
      <c r="B493" s="25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</row>
    <row r="494" spans="1:46" ht="18" customHeight="1" x14ac:dyDescent="0.3">
      <c r="A494" s="24"/>
      <c r="B494" s="25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</row>
    <row r="495" spans="1:46" ht="18" customHeight="1" x14ac:dyDescent="0.3">
      <c r="A495" s="24"/>
      <c r="B495" s="25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</row>
    <row r="496" spans="1:46" ht="18" customHeight="1" x14ac:dyDescent="0.3">
      <c r="A496" s="24"/>
      <c r="B496" s="25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</row>
    <row r="497" spans="1:46" ht="18" customHeight="1" x14ac:dyDescent="0.3">
      <c r="A497" s="24"/>
      <c r="B497" s="25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</row>
    <row r="498" spans="1:46" ht="18" customHeight="1" x14ac:dyDescent="0.3">
      <c r="A498" s="24"/>
      <c r="B498" s="25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</row>
    <row r="499" spans="1:46" ht="18" customHeight="1" x14ac:dyDescent="0.3">
      <c r="A499" s="24"/>
      <c r="B499" s="25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</row>
    <row r="500" spans="1:46" ht="18" customHeight="1" x14ac:dyDescent="0.3">
      <c r="A500" s="24"/>
      <c r="B500" s="25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</row>
    <row r="501" spans="1:46" ht="18" customHeight="1" x14ac:dyDescent="0.3">
      <c r="A501" s="24"/>
      <c r="B501" s="25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</row>
    <row r="502" spans="1:46" ht="18" customHeight="1" x14ac:dyDescent="0.3">
      <c r="A502" s="24"/>
      <c r="B502" s="25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</row>
    <row r="503" spans="1:46" ht="18" customHeight="1" x14ac:dyDescent="0.3">
      <c r="A503" s="24"/>
      <c r="B503" s="25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</row>
    <row r="504" spans="1:46" ht="18" customHeight="1" x14ac:dyDescent="0.3">
      <c r="A504" s="24"/>
      <c r="B504" s="25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</row>
    <row r="505" spans="1:46" ht="18" customHeight="1" x14ac:dyDescent="0.3">
      <c r="A505" s="24"/>
      <c r="B505" s="25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</row>
    <row r="506" spans="1:46" ht="18" customHeight="1" x14ac:dyDescent="0.3">
      <c r="A506" s="24"/>
      <c r="B506" s="25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</row>
    <row r="507" spans="1:46" ht="18" customHeight="1" x14ac:dyDescent="0.3">
      <c r="A507" s="24"/>
      <c r="B507" s="25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</row>
    <row r="508" spans="1:46" ht="18" customHeight="1" x14ac:dyDescent="0.3">
      <c r="A508" s="24"/>
      <c r="B508" s="25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</row>
    <row r="509" spans="1:46" ht="18" customHeight="1" x14ac:dyDescent="0.3">
      <c r="A509" s="24"/>
      <c r="B509" s="25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</row>
    <row r="510" spans="1:46" ht="18" customHeight="1" x14ac:dyDescent="0.3">
      <c r="A510" s="24"/>
      <c r="B510" s="25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</row>
    <row r="511" spans="1:46" ht="18" customHeight="1" x14ac:dyDescent="0.3">
      <c r="A511" s="24"/>
      <c r="B511" s="25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</row>
    <row r="512" spans="1:46" ht="18" customHeight="1" x14ac:dyDescent="0.3">
      <c r="A512" s="24"/>
      <c r="B512" s="25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</row>
    <row r="513" spans="1:46" ht="18" customHeight="1" x14ac:dyDescent="0.3">
      <c r="A513" s="24"/>
      <c r="B513" s="25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</row>
    <row r="514" spans="1:46" ht="18" customHeight="1" x14ac:dyDescent="0.3">
      <c r="A514" s="24"/>
      <c r="B514" s="25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</row>
    <row r="515" spans="1:46" ht="18" customHeight="1" x14ac:dyDescent="0.3">
      <c r="A515" s="24"/>
      <c r="B515" s="25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</row>
    <row r="516" spans="1:46" ht="18" customHeight="1" x14ac:dyDescent="0.3">
      <c r="A516" s="24"/>
      <c r="B516" s="25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</row>
    <row r="517" spans="1:46" ht="18" customHeight="1" x14ac:dyDescent="0.3">
      <c r="A517" s="24"/>
      <c r="B517" s="25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</row>
    <row r="518" spans="1:46" ht="18" customHeight="1" x14ac:dyDescent="0.3">
      <c r="A518" s="24"/>
      <c r="B518" s="25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</row>
    <row r="519" spans="1:46" ht="18" customHeight="1" x14ac:dyDescent="0.3">
      <c r="A519" s="24"/>
      <c r="B519" s="25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</row>
    <row r="520" spans="1:46" ht="18" customHeight="1" x14ac:dyDescent="0.3">
      <c r="A520" s="24"/>
      <c r="B520" s="25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</row>
    <row r="521" spans="1:46" ht="18" customHeight="1" x14ac:dyDescent="0.3">
      <c r="A521" s="24"/>
      <c r="B521" s="25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</row>
    <row r="522" spans="1:46" ht="18" customHeight="1" x14ac:dyDescent="0.3">
      <c r="A522" s="24"/>
      <c r="B522" s="25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</row>
    <row r="523" spans="1:46" ht="18" customHeight="1" x14ac:dyDescent="0.3">
      <c r="A523" s="24"/>
      <c r="B523" s="25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</row>
    <row r="524" spans="1:46" ht="18" customHeight="1" x14ac:dyDescent="0.3">
      <c r="A524" s="24"/>
      <c r="B524" s="25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</row>
    <row r="525" spans="1:46" ht="18" customHeight="1" x14ac:dyDescent="0.3">
      <c r="A525" s="24"/>
      <c r="B525" s="25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</row>
    <row r="526" spans="1:46" ht="18" customHeight="1" x14ac:dyDescent="0.3">
      <c r="A526" s="24"/>
      <c r="B526" s="25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</row>
    <row r="527" spans="1:46" ht="18" customHeight="1" x14ac:dyDescent="0.3">
      <c r="A527" s="24"/>
      <c r="B527" s="25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</row>
    <row r="528" spans="1:46" ht="18" customHeight="1" x14ac:dyDescent="0.3">
      <c r="A528" s="24"/>
      <c r="B528" s="25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</row>
    <row r="529" spans="1:46" ht="18" customHeight="1" x14ac:dyDescent="0.3">
      <c r="A529" s="24"/>
      <c r="B529" s="25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</row>
    <row r="530" spans="1:46" ht="18" customHeight="1" x14ac:dyDescent="0.3">
      <c r="A530" s="24"/>
      <c r="B530" s="25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</row>
    <row r="531" spans="1:46" ht="18" customHeight="1" x14ac:dyDescent="0.3">
      <c r="A531" s="24"/>
      <c r="B531" s="25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</row>
    <row r="532" spans="1:46" ht="18" customHeight="1" x14ac:dyDescent="0.3">
      <c r="A532" s="24"/>
      <c r="B532" s="25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</row>
    <row r="533" spans="1:46" ht="18" customHeight="1" x14ac:dyDescent="0.3">
      <c r="A533" s="24"/>
      <c r="B533" s="25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</row>
    <row r="534" spans="1:46" ht="18" customHeight="1" x14ac:dyDescent="0.3">
      <c r="A534" s="24"/>
      <c r="B534" s="25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</row>
    <row r="535" spans="1:46" ht="18" customHeight="1" x14ac:dyDescent="0.3">
      <c r="A535" s="24"/>
      <c r="B535" s="25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</row>
    <row r="536" spans="1:46" ht="18" customHeight="1" x14ac:dyDescent="0.3">
      <c r="A536" s="24"/>
      <c r="B536" s="25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</row>
    <row r="537" spans="1:46" ht="18" customHeight="1" x14ac:dyDescent="0.3">
      <c r="A537" s="24"/>
      <c r="B537" s="25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</row>
    <row r="538" spans="1:46" ht="18" customHeight="1" x14ac:dyDescent="0.3">
      <c r="A538" s="24"/>
      <c r="B538" s="25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</row>
    <row r="539" spans="1:46" ht="18" customHeight="1" x14ac:dyDescent="0.3">
      <c r="A539" s="24"/>
      <c r="B539" s="25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</row>
    <row r="540" spans="1:46" ht="18" customHeight="1" x14ac:dyDescent="0.3">
      <c r="A540" s="24"/>
      <c r="B540" s="25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</row>
    <row r="541" spans="1:46" ht="18" customHeight="1" x14ac:dyDescent="0.3">
      <c r="A541" s="24"/>
      <c r="B541" s="25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</row>
    <row r="542" spans="1:46" ht="18" customHeight="1" x14ac:dyDescent="0.3">
      <c r="A542" s="24"/>
      <c r="B542" s="25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</row>
    <row r="543" spans="1:46" ht="18" customHeight="1" x14ac:dyDescent="0.3">
      <c r="A543" s="24"/>
      <c r="B543" s="25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</row>
    <row r="544" spans="1:46" ht="18" customHeight="1" x14ac:dyDescent="0.3">
      <c r="A544" s="24"/>
      <c r="B544" s="25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</row>
    <row r="545" spans="1:46" ht="18" customHeight="1" x14ac:dyDescent="0.3">
      <c r="A545" s="24"/>
      <c r="B545" s="25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</row>
    <row r="546" spans="1:46" ht="18" customHeight="1" x14ac:dyDescent="0.3">
      <c r="A546" s="24"/>
      <c r="B546" s="25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</row>
    <row r="547" spans="1:46" ht="18" customHeight="1" x14ac:dyDescent="0.3">
      <c r="A547" s="24"/>
      <c r="B547" s="25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</row>
    <row r="548" spans="1:46" ht="18" customHeight="1" x14ac:dyDescent="0.3">
      <c r="A548" s="24"/>
      <c r="B548" s="25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</row>
    <row r="549" spans="1:46" ht="18" customHeight="1" x14ac:dyDescent="0.3">
      <c r="A549" s="24"/>
      <c r="B549" s="25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</row>
    <row r="550" spans="1:46" ht="18" customHeight="1" x14ac:dyDescent="0.3">
      <c r="A550" s="24"/>
      <c r="B550" s="25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</row>
    <row r="551" spans="1:46" ht="18" customHeight="1" x14ac:dyDescent="0.3">
      <c r="A551" s="24"/>
      <c r="B551" s="25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</row>
    <row r="552" spans="1:46" ht="18" customHeight="1" x14ac:dyDescent="0.3">
      <c r="A552" s="24"/>
      <c r="B552" s="25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</row>
    <row r="553" spans="1:46" ht="18" customHeight="1" x14ac:dyDescent="0.3">
      <c r="A553" s="24"/>
      <c r="B553" s="25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</row>
    <row r="554" spans="1:46" ht="18" customHeight="1" x14ac:dyDescent="0.3">
      <c r="A554" s="24"/>
      <c r="B554" s="25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</row>
    <row r="555" spans="1:46" ht="18" customHeight="1" x14ac:dyDescent="0.3">
      <c r="A555" s="24"/>
      <c r="B555" s="25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</row>
    <row r="556" spans="1:46" ht="18" customHeight="1" x14ac:dyDescent="0.3">
      <c r="A556" s="24"/>
      <c r="B556" s="25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</row>
    <row r="557" spans="1:46" ht="18" customHeight="1" x14ac:dyDescent="0.3">
      <c r="A557" s="24"/>
      <c r="B557" s="25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</row>
    <row r="558" spans="1:46" ht="18" customHeight="1" x14ac:dyDescent="0.3">
      <c r="A558" s="24"/>
      <c r="B558" s="25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</row>
    <row r="559" spans="1:46" ht="18" customHeight="1" x14ac:dyDescent="0.3">
      <c r="A559" s="24"/>
      <c r="B559" s="25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</row>
    <row r="560" spans="1:46" ht="18" customHeight="1" x14ac:dyDescent="0.3">
      <c r="A560" s="24"/>
      <c r="B560" s="25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</row>
    <row r="561" spans="1:46" ht="18" customHeight="1" x14ac:dyDescent="0.3">
      <c r="A561" s="24"/>
      <c r="B561" s="25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</row>
    <row r="562" spans="1:46" ht="18" customHeight="1" x14ac:dyDescent="0.3">
      <c r="A562" s="24"/>
      <c r="B562" s="25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</row>
    <row r="563" spans="1:46" ht="18" customHeight="1" x14ac:dyDescent="0.3">
      <c r="A563" s="24"/>
      <c r="B563" s="25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</row>
    <row r="564" spans="1:46" ht="18" customHeight="1" x14ac:dyDescent="0.3">
      <c r="A564" s="24"/>
      <c r="B564" s="25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</row>
    <row r="565" spans="1:46" ht="18" customHeight="1" x14ac:dyDescent="0.3">
      <c r="A565" s="24"/>
      <c r="B565" s="25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</row>
    <row r="566" spans="1:46" ht="18" customHeight="1" x14ac:dyDescent="0.3">
      <c r="A566" s="24"/>
      <c r="B566" s="25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</row>
    <row r="567" spans="1:46" ht="18" customHeight="1" x14ac:dyDescent="0.3">
      <c r="A567" s="24"/>
      <c r="B567" s="25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</row>
    <row r="568" spans="1:46" ht="18" customHeight="1" x14ac:dyDescent="0.3">
      <c r="A568" s="24"/>
      <c r="B568" s="25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</row>
    <row r="569" spans="1:46" ht="18" customHeight="1" x14ac:dyDescent="0.3">
      <c r="A569" s="24"/>
      <c r="B569" s="25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</row>
    <row r="570" spans="1:46" ht="18" customHeight="1" x14ac:dyDescent="0.3">
      <c r="A570" s="24"/>
      <c r="B570" s="25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</row>
    <row r="571" spans="1:46" ht="18" customHeight="1" x14ac:dyDescent="0.3">
      <c r="A571" s="24"/>
      <c r="B571" s="25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</row>
    <row r="572" spans="1:46" ht="18" customHeight="1" x14ac:dyDescent="0.3">
      <c r="A572" s="24"/>
      <c r="B572" s="25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</row>
    <row r="573" spans="1:46" ht="18" customHeight="1" x14ac:dyDescent="0.3">
      <c r="A573" s="24"/>
      <c r="B573" s="25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</row>
    <row r="574" spans="1:46" ht="18" customHeight="1" x14ac:dyDescent="0.3">
      <c r="A574" s="24"/>
      <c r="B574" s="25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</row>
    <row r="575" spans="1:46" ht="18" customHeight="1" x14ac:dyDescent="0.3">
      <c r="A575" s="24"/>
      <c r="B575" s="25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</row>
    <row r="576" spans="1:46" ht="18" customHeight="1" x14ac:dyDescent="0.3">
      <c r="A576" s="24"/>
      <c r="B576" s="25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</row>
    <row r="577" spans="1:46" ht="18" customHeight="1" x14ac:dyDescent="0.3">
      <c r="A577" s="24"/>
      <c r="B577" s="25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</row>
    <row r="578" spans="1:46" ht="18" customHeight="1" x14ac:dyDescent="0.3">
      <c r="A578" s="24"/>
      <c r="B578" s="25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</row>
    <row r="579" spans="1:46" ht="18" customHeight="1" x14ac:dyDescent="0.3">
      <c r="A579" s="24"/>
      <c r="B579" s="25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</row>
    <row r="580" spans="1:46" ht="18" customHeight="1" x14ac:dyDescent="0.3">
      <c r="A580" s="24"/>
      <c r="B580" s="25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</row>
    <row r="581" spans="1:46" ht="18" customHeight="1" x14ac:dyDescent="0.3">
      <c r="A581" s="24"/>
      <c r="B581" s="25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</row>
    <row r="582" spans="1:46" ht="18" customHeight="1" x14ac:dyDescent="0.3">
      <c r="A582" s="24"/>
      <c r="B582" s="25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</row>
    <row r="583" spans="1:46" ht="18" customHeight="1" x14ac:dyDescent="0.3">
      <c r="A583" s="24"/>
      <c r="B583" s="25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</row>
    <row r="584" spans="1:46" ht="18" customHeight="1" x14ac:dyDescent="0.3">
      <c r="A584" s="24"/>
      <c r="B584" s="25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</row>
    <row r="585" spans="1:46" ht="18" customHeight="1" x14ac:dyDescent="0.3">
      <c r="A585" s="24"/>
      <c r="B585" s="25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</row>
    <row r="586" spans="1:46" ht="18" customHeight="1" x14ac:dyDescent="0.3">
      <c r="A586" s="24"/>
      <c r="B586" s="25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</row>
    <row r="587" spans="1:46" ht="18" customHeight="1" x14ac:dyDescent="0.3">
      <c r="A587" s="24"/>
      <c r="B587" s="25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</row>
    <row r="588" spans="1:46" ht="18" customHeight="1" x14ac:dyDescent="0.3">
      <c r="A588" s="24"/>
      <c r="B588" s="25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</row>
    <row r="589" spans="1:46" ht="18" customHeight="1" x14ac:dyDescent="0.3">
      <c r="A589" s="24"/>
      <c r="B589" s="25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</row>
    <row r="590" spans="1:46" ht="18" customHeight="1" x14ac:dyDescent="0.3">
      <c r="A590" s="24"/>
      <c r="B590" s="25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</row>
    <row r="591" spans="1:46" ht="18" customHeight="1" x14ac:dyDescent="0.3">
      <c r="A591" s="24"/>
      <c r="B591" s="25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</row>
    <row r="592" spans="1:46" ht="18" customHeight="1" x14ac:dyDescent="0.3">
      <c r="A592" s="24"/>
      <c r="B592" s="25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</row>
    <row r="593" spans="1:46" ht="18" customHeight="1" x14ac:dyDescent="0.3">
      <c r="A593" s="24"/>
      <c r="B593" s="25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</row>
    <row r="594" spans="1:46" ht="18" customHeight="1" x14ac:dyDescent="0.3">
      <c r="A594" s="24"/>
      <c r="B594" s="25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</row>
    <row r="595" spans="1:46" ht="18" customHeight="1" x14ac:dyDescent="0.3">
      <c r="A595" s="24"/>
      <c r="B595" s="25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</row>
    <row r="596" spans="1:46" ht="18" customHeight="1" x14ac:dyDescent="0.3">
      <c r="A596" s="24"/>
      <c r="B596" s="25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</row>
    <row r="597" spans="1:46" ht="18" customHeight="1" x14ac:dyDescent="0.3">
      <c r="A597" s="24"/>
      <c r="B597" s="25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</row>
    <row r="598" spans="1:46" ht="18" customHeight="1" x14ac:dyDescent="0.3">
      <c r="A598" s="24"/>
      <c r="B598" s="25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</row>
    <row r="599" spans="1:46" ht="18" customHeight="1" x14ac:dyDescent="0.3">
      <c r="A599" s="24"/>
      <c r="B599" s="25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</row>
    <row r="600" spans="1:46" ht="18" customHeight="1" x14ac:dyDescent="0.3">
      <c r="A600" s="24"/>
      <c r="B600" s="25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</row>
    <row r="601" spans="1:46" ht="18" customHeight="1" x14ac:dyDescent="0.3">
      <c r="A601" s="24"/>
      <c r="B601" s="25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</row>
    <row r="602" spans="1:46" ht="18" customHeight="1" x14ac:dyDescent="0.3">
      <c r="A602" s="24"/>
      <c r="B602" s="25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</row>
    <row r="603" spans="1:46" ht="18" customHeight="1" x14ac:dyDescent="0.3">
      <c r="A603" s="24"/>
      <c r="B603" s="25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</row>
    <row r="604" spans="1:46" ht="18" customHeight="1" x14ac:dyDescent="0.3">
      <c r="A604" s="24"/>
      <c r="B604" s="25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</row>
    <row r="605" spans="1:46" ht="18" customHeight="1" x14ac:dyDescent="0.3">
      <c r="A605" s="24"/>
      <c r="B605" s="25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</row>
    <row r="606" spans="1:46" ht="18" customHeight="1" x14ac:dyDescent="0.3">
      <c r="A606" s="24"/>
      <c r="B606" s="25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</row>
    <row r="607" spans="1:46" ht="18" customHeight="1" x14ac:dyDescent="0.3">
      <c r="A607" s="24"/>
      <c r="B607" s="25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</row>
    <row r="608" spans="1:46" ht="18" customHeight="1" x14ac:dyDescent="0.3">
      <c r="A608" s="24"/>
      <c r="B608" s="25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</row>
    <row r="609" spans="1:46" ht="18" customHeight="1" x14ac:dyDescent="0.3">
      <c r="A609" s="24"/>
      <c r="B609" s="25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</row>
    <row r="610" spans="1:46" ht="18" customHeight="1" x14ac:dyDescent="0.3">
      <c r="A610" s="24"/>
      <c r="B610" s="25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</row>
    <row r="611" spans="1:46" ht="18" customHeight="1" x14ac:dyDescent="0.3">
      <c r="A611" s="24"/>
      <c r="B611" s="25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</row>
    <row r="612" spans="1:46" ht="18" customHeight="1" x14ac:dyDescent="0.3">
      <c r="A612" s="24"/>
      <c r="B612" s="25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</row>
    <row r="613" spans="1:46" ht="18" customHeight="1" x14ac:dyDescent="0.3">
      <c r="A613" s="24"/>
      <c r="B613" s="25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</row>
    <row r="614" spans="1:46" ht="18" customHeight="1" x14ac:dyDescent="0.3">
      <c r="A614" s="24"/>
      <c r="B614" s="25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</row>
    <row r="615" spans="1:46" ht="18" customHeight="1" x14ac:dyDescent="0.3">
      <c r="A615" s="24"/>
      <c r="B615" s="25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</row>
    <row r="616" spans="1:46" ht="18" customHeight="1" x14ac:dyDescent="0.3">
      <c r="A616" s="24"/>
      <c r="B616" s="25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</row>
    <row r="617" spans="1:46" ht="18" customHeight="1" x14ac:dyDescent="0.3">
      <c r="A617" s="24"/>
      <c r="B617" s="25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</row>
    <row r="618" spans="1:46" ht="18" customHeight="1" x14ac:dyDescent="0.3">
      <c r="A618" s="24"/>
      <c r="B618" s="25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</row>
    <row r="619" spans="1:46" ht="18" customHeight="1" x14ac:dyDescent="0.3">
      <c r="A619" s="24"/>
      <c r="B619" s="25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</row>
    <row r="620" spans="1:46" ht="18" customHeight="1" x14ac:dyDescent="0.3">
      <c r="A620" s="24"/>
      <c r="B620" s="25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</row>
    <row r="621" spans="1:46" ht="18" customHeight="1" x14ac:dyDescent="0.3">
      <c r="A621" s="24"/>
      <c r="B621" s="25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</row>
    <row r="622" spans="1:46" ht="18" customHeight="1" x14ac:dyDescent="0.3">
      <c r="A622" s="24"/>
      <c r="B622" s="25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</row>
    <row r="623" spans="1:46" ht="18" customHeight="1" x14ac:dyDescent="0.3">
      <c r="A623" s="24"/>
      <c r="B623" s="25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</row>
    <row r="624" spans="1:46" ht="18" customHeight="1" x14ac:dyDescent="0.3">
      <c r="A624" s="24"/>
      <c r="B624" s="25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</row>
    <row r="625" spans="1:46" ht="18" customHeight="1" x14ac:dyDescent="0.3">
      <c r="A625" s="24"/>
      <c r="B625" s="25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</row>
    <row r="626" spans="1:46" ht="18" customHeight="1" x14ac:dyDescent="0.3">
      <c r="A626" s="24"/>
      <c r="B626" s="25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</row>
    <row r="627" spans="1:46" ht="18" customHeight="1" x14ac:dyDescent="0.3">
      <c r="A627" s="24"/>
      <c r="B627" s="25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</row>
    <row r="628" spans="1:46" ht="18" customHeight="1" x14ac:dyDescent="0.3">
      <c r="A628" s="24"/>
      <c r="B628" s="25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</row>
    <row r="629" spans="1:46" ht="18" customHeight="1" x14ac:dyDescent="0.3">
      <c r="A629" s="24"/>
      <c r="B629" s="25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</row>
    <row r="630" spans="1:46" ht="18" customHeight="1" x14ac:dyDescent="0.3">
      <c r="A630" s="24"/>
      <c r="B630" s="25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</row>
    <row r="631" spans="1:46" ht="18" customHeight="1" x14ac:dyDescent="0.3">
      <c r="A631" s="24"/>
      <c r="B631" s="25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</row>
    <row r="632" spans="1:46" ht="18" customHeight="1" x14ac:dyDescent="0.3">
      <c r="A632" s="24"/>
      <c r="B632" s="25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</row>
    <row r="633" spans="1:46" ht="18" customHeight="1" x14ac:dyDescent="0.3">
      <c r="A633" s="24"/>
      <c r="B633" s="25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</row>
    <row r="634" spans="1:46" ht="18" customHeight="1" x14ac:dyDescent="0.3">
      <c r="A634" s="24"/>
      <c r="B634" s="25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</row>
    <row r="635" spans="1:46" ht="18" customHeight="1" x14ac:dyDescent="0.3">
      <c r="A635" s="24"/>
      <c r="B635" s="25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</row>
    <row r="636" spans="1:46" ht="18" customHeight="1" x14ac:dyDescent="0.3">
      <c r="A636" s="24"/>
      <c r="B636" s="25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</row>
    <row r="637" spans="1:46" ht="18" customHeight="1" x14ac:dyDescent="0.3">
      <c r="A637" s="24"/>
      <c r="B637" s="25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</row>
    <row r="638" spans="1:46" ht="18" customHeight="1" x14ac:dyDescent="0.3">
      <c r="A638" s="24"/>
      <c r="B638" s="25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</row>
    <row r="639" spans="1:46" ht="18" customHeight="1" x14ac:dyDescent="0.3">
      <c r="A639" s="24"/>
      <c r="B639" s="25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</row>
    <row r="640" spans="1:46" ht="18" customHeight="1" x14ac:dyDescent="0.3">
      <c r="A640" s="24"/>
      <c r="B640" s="25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</row>
    <row r="641" spans="1:46" ht="18" customHeight="1" x14ac:dyDescent="0.3">
      <c r="A641" s="24"/>
      <c r="B641" s="25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</row>
    <row r="642" spans="1:46" ht="18" customHeight="1" x14ac:dyDescent="0.3">
      <c r="A642" s="24"/>
      <c r="B642" s="25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</row>
    <row r="643" spans="1:46" ht="18" customHeight="1" x14ac:dyDescent="0.3">
      <c r="A643" s="24"/>
      <c r="B643" s="25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</row>
    <row r="644" spans="1:46" ht="18" customHeight="1" x14ac:dyDescent="0.3">
      <c r="A644" s="24"/>
      <c r="B644" s="25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</row>
    <row r="645" spans="1:46" ht="18" customHeight="1" x14ac:dyDescent="0.3">
      <c r="A645" s="24"/>
      <c r="B645" s="25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</row>
    <row r="646" spans="1:46" ht="18" customHeight="1" x14ac:dyDescent="0.3">
      <c r="A646" s="24"/>
      <c r="B646" s="25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</row>
    <row r="647" spans="1:46" ht="18" customHeight="1" x14ac:dyDescent="0.3">
      <c r="A647" s="24"/>
      <c r="B647" s="25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</row>
    <row r="648" spans="1:46" ht="18" customHeight="1" x14ac:dyDescent="0.3">
      <c r="A648" s="24"/>
      <c r="B648" s="25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</row>
    <row r="649" spans="1:46" ht="18" customHeight="1" x14ac:dyDescent="0.3">
      <c r="A649" s="24"/>
      <c r="B649" s="25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</row>
    <row r="650" spans="1:46" ht="18" customHeight="1" x14ac:dyDescent="0.3">
      <c r="A650" s="24"/>
      <c r="B650" s="25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</row>
    <row r="651" spans="1:46" ht="18" customHeight="1" x14ac:dyDescent="0.3">
      <c r="A651" s="24"/>
      <c r="B651" s="25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</row>
    <row r="652" spans="1:46" ht="18" customHeight="1" x14ac:dyDescent="0.3">
      <c r="A652" s="24"/>
      <c r="B652" s="25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</row>
    <row r="653" spans="1:46" ht="18" customHeight="1" x14ac:dyDescent="0.3">
      <c r="A653" s="24"/>
      <c r="B653" s="25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</row>
    <row r="654" spans="1:46" ht="18" customHeight="1" x14ac:dyDescent="0.3">
      <c r="A654" s="24"/>
      <c r="B654" s="25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</row>
    <row r="655" spans="1:46" ht="18" customHeight="1" x14ac:dyDescent="0.3">
      <c r="A655" s="24"/>
      <c r="B655" s="25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</row>
    <row r="656" spans="1:46" ht="18" customHeight="1" x14ac:dyDescent="0.3">
      <c r="A656" s="24"/>
      <c r="B656" s="25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</row>
    <row r="657" spans="1:46" ht="18" customHeight="1" x14ac:dyDescent="0.3">
      <c r="A657" s="24"/>
      <c r="B657" s="25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</row>
    <row r="658" spans="1:46" ht="18" customHeight="1" x14ac:dyDescent="0.3">
      <c r="A658" s="24"/>
      <c r="B658" s="25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</row>
    <row r="659" spans="1:46" ht="18" customHeight="1" x14ac:dyDescent="0.3">
      <c r="A659" s="24"/>
      <c r="B659" s="25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</row>
    <row r="660" spans="1:46" ht="18" customHeight="1" x14ac:dyDescent="0.3">
      <c r="A660" s="24"/>
      <c r="B660" s="25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</row>
    <row r="661" spans="1:46" ht="18" customHeight="1" x14ac:dyDescent="0.3">
      <c r="A661" s="24"/>
      <c r="B661" s="25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</row>
    <row r="662" spans="1:46" ht="18" customHeight="1" x14ac:dyDescent="0.3">
      <c r="A662" s="24"/>
      <c r="B662" s="25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</row>
    <row r="663" spans="1:46" ht="18" customHeight="1" x14ac:dyDescent="0.3">
      <c r="A663" s="24"/>
      <c r="B663" s="25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</row>
    <row r="664" spans="1:46" ht="18" customHeight="1" x14ac:dyDescent="0.3">
      <c r="A664" s="24"/>
      <c r="B664" s="25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</row>
    <row r="665" spans="1:46" ht="18" customHeight="1" x14ac:dyDescent="0.3">
      <c r="A665" s="24"/>
      <c r="B665" s="25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</row>
    <row r="666" spans="1:46" ht="18" customHeight="1" x14ac:dyDescent="0.3">
      <c r="A666" s="24"/>
      <c r="B666" s="25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</row>
    <row r="667" spans="1:46" ht="18" customHeight="1" x14ac:dyDescent="0.3">
      <c r="A667" s="24"/>
      <c r="B667" s="25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</row>
    <row r="668" spans="1:46" ht="18" customHeight="1" x14ac:dyDescent="0.3">
      <c r="A668" s="24"/>
      <c r="B668" s="25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</row>
    <row r="669" spans="1:46" ht="18" customHeight="1" x14ac:dyDescent="0.3">
      <c r="A669" s="24"/>
      <c r="B669" s="25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</row>
    <row r="670" spans="1:46" ht="18" customHeight="1" x14ac:dyDescent="0.3">
      <c r="A670" s="24"/>
      <c r="B670" s="25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</row>
    <row r="671" spans="1:46" ht="18" customHeight="1" x14ac:dyDescent="0.3">
      <c r="A671" s="24"/>
      <c r="B671" s="25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</row>
    <row r="672" spans="1:46" ht="18" customHeight="1" x14ac:dyDescent="0.3">
      <c r="A672" s="24"/>
      <c r="B672" s="25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</row>
    <row r="673" spans="1:46" ht="18" customHeight="1" x14ac:dyDescent="0.3">
      <c r="A673" s="24"/>
      <c r="B673" s="25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</row>
    <row r="674" spans="1:46" ht="18" customHeight="1" x14ac:dyDescent="0.3">
      <c r="A674" s="24"/>
      <c r="B674" s="25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</row>
    <row r="675" spans="1:46" ht="18" customHeight="1" x14ac:dyDescent="0.3">
      <c r="A675" s="24"/>
      <c r="B675" s="25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</row>
    <row r="676" spans="1:46" ht="18" customHeight="1" x14ac:dyDescent="0.3">
      <c r="A676" s="24"/>
      <c r="B676" s="25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</row>
    <row r="677" spans="1:46" ht="18" customHeight="1" x14ac:dyDescent="0.3">
      <c r="A677" s="24"/>
      <c r="B677" s="25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</row>
    <row r="678" spans="1:46" ht="18" customHeight="1" x14ac:dyDescent="0.3">
      <c r="A678" s="24"/>
      <c r="B678" s="25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</row>
    <row r="679" spans="1:46" ht="18" customHeight="1" x14ac:dyDescent="0.3">
      <c r="A679" s="24"/>
      <c r="B679" s="25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</row>
    <row r="680" spans="1:46" ht="18" customHeight="1" x14ac:dyDescent="0.3">
      <c r="A680" s="24"/>
      <c r="B680" s="25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</row>
    <row r="681" spans="1:46" ht="18" customHeight="1" x14ac:dyDescent="0.3">
      <c r="A681" s="24"/>
      <c r="B681" s="25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</row>
    <row r="682" spans="1:46" ht="18" customHeight="1" x14ac:dyDescent="0.3">
      <c r="A682" s="24"/>
      <c r="B682" s="25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</row>
    <row r="683" spans="1:46" ht="18" customHeight="1" x14ac:dyDescent="0.3">
      <c r="A683" s="24"/>
      <c r="B683" s="25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</row>
    <row r="684" spans="1:46" ht="18" customHeight="1" x14ac:dyDescent="0.3">
      <c r="A684" s="24"/>
      <c r="B684" s="25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</row>
    <row r="685" spans="1:46" ht="18" customHeight="1" x14ac:dyDescent="0.3">
      <c r="A685" s="24"/>
      <c r="B685" s="25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</row>
    <row r="686" spans="1:46" ht="18" customHeight="1" x14ac:dyDescent="0.3">
      <c r="A686" s="24"/>
      <c r="B686" s="25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</row>
    <row r="687" spans="1:46" ht="18" customHeight="1" x14ac:dyDescent="0.3">
      <c r="A687" s="24"/>
      <c r="B687" s="25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</row>
    <row r="688" spans="1:46" ht="18" customHeight="1" x14ac:dyDescent="0.3">
      <c r="A688" s="24"/>
      <c r="B688" s="25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</row>
    <row r="689" spans="1:46" ht="18" customHeight="1" x14ac:dyDescent="0.3">
      <c r="A689" s="24"/>
      <c r="B689" s="25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</row>
    <row r="690" spans="1:46" ht="18" customHeight="1" x14ac:dyDescent="0.3">
      <c r="A690" s="24"/>
      <c r="B690" s="25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</row>
    <row r="691" spans="1:46" ht="18" customHeight="1" x14ac:dyDescent="0.3">
      <c r="A691" s="24"/>
      <c r="B691" s="25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</row>
    <row r="692" spans="1:46" ht="18" customHeight="1" x14ac:dyDescent="0.3">
      <c r="A692" s="24"/>
      <c r="B692" s="25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</row>
    <row r="693" spans="1:46" ht="18" customHeight="1" x14ac:dyDescent="0.3">
      <c r="A693" s="24"/>
      <c r="B693" s="25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</row>
    <row r="694" spans="1:46" ht="18" customHeight="1" x14ac:dyDescent="0.3">
      <c r="A694" s="24"/>
      <c r="B694" s="25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</row>
    <row r="695" spans="1:46" ht="18" customHeight="1" x14ac:dyDescent="0.3">
      <c r="A695" s="24"/>
      <c r="B695" s="25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</row>
    <row r="696" spans="1:46" ht="18" customHeight="1" x14ac:dyDescent="0.3">
      <c r="A696" s="24"/>
      <c r="B696" s="25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</row>
    <row r="697" spans="1:46" ht="18" customHeight="1" x14ac:dyDescent="0.3">
      <c r="A697" s="24"/>
      <c r="B697" s="25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</row>
    <row r="698" spans="1:46" ht="18" customHeight="1" x14ac:dyDescent="0.3">
      <c r="A698" s="24"/>
      <c r="B698" s="25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</row>
    <row r="699" spans="1:46" ht="18" customHeight="1" x14ac:dyDescent="0.3">
      <c r="A699" s="24"/>
      <c r="B699" s="25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</row>
    <row r="700" spans="1:46" ht="18" customHeight="1" x14ac:dyDescent="0.3">
      <c r="A700" s="24"/>
      <c r="B700" s="25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</row>
    <row r="701" spans="1:46" ht="18" customHeight="1" x14ac:dyDescent="0.3">
      <c r="A701" s="24"/>
      <c r="B701" s="25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</row>
    <row r="702" spans="1:46" ht="18" customHeight="1" x14ac:dyDescent="0.3">
      <c r="A702" s="24"/>
      <c r="B702" s="25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</row>
    <row r="703" spans="1:46" ht="18" customHeight="1" x14ac:dyDescent="0.3">
      <c r="A703" s="24"/>
      <c r="B703" s="25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</row>
    <row r="704" spans="1:46" ht="18" customHeight="1" x14ac:dyDescent="0.3">
      <c r="A704" s="24"/>
      <c r="B704" s="25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</row>
    <row r="705" spans="1:46" ht="18" customHeight="1" x14ac:dyDescent="0.3">
      <c r="A705" s="24"/>
      <c r="B705" s="25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</row>
    <row r="706" spans="1:46" ht="18" customHeight="1" x14ac:dyDescent="0.3">
      <c r="A706" s="24"/>
      <c r="B706" s="25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</row>
    <row r="707" spans="1:46" ht="18" customHeight="1" x14ac:dyDescent="0.3">
      <c r="A707" s="24"/>
      <c r="B707" s="25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</row>
    <row r="708" spans="1:46" ht="18" customHeight="1" x14ac:dyDescent="0.3">
      <c r="A708" s="24"/>
      <c r="B708" s="25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</row>
    <row r="709" spans="1:46" ht="18" customHeight="1" x14ac:dyDescent="0.3">
      <c r="A709" s="24"/>
      <c r="B709" s="25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</row>
    <row r="710" spans="1:46" ht="18" customHeight="1" x14ac:dyDescent="0.3">
      <c r="A710" s="24"/>
      <c r="B710" s="25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</row>
    <row r="711" spans="1:46" ht="18" customHeight="1" x14ac:dyDescent="0.3">
      <c r="A711" s="24"/>
      <c r="B711" s="25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</row>
    <row r="712" spans="1:46" ht="18" customHeight="1" x14ac:dyDescent="0.3">
      <c r="A712" s="24"/>
      <c r="B712" s="25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</row>
    <row r="713" spans="1:46" ht="18" customHeight="1" x14ac:dyDescent="0.3">
      <c r="A713" s="24"/>
      <c r="B713" s="25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</row>
    <row r="714" spans="1:46" ht="18" customHeight="1" x14ac:dyDescent="0.3">
      <c r="A714" s="24"/>
      <c r="B714" s="25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</row>
    <row r="715" spans="1:46" ht="18" customHeight="1" x14ac:dyDescent="0.3">
      <c r="A715" s="24"/>
      <c r="B715" s="25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</row>
    <row r="716" spans="1:46" ht="18" customHeight="1" x14ac:dyDescent="0.3">
      <c r="A716" s="24"/>
      <c r="B716" s="25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</row>
    <row r="717" spans="1:46" ht="18" customHeight="1" x14ac:dyDescent="0.3">
      <c r="A717" s="24"/>
      <c r="B717" s="25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</row>
    <row r="718" spans="1:46" ht="18" customHeight="1" x14ac:dyDescent="0.3">
      <c r="A718" s="24"/>
      <c r="B718" s="25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</row>
    <row r="719" spans="1:46" ht="18" customHeight="1" x14ac:dyDescent="0.3">
      <c r="A719" s="24"/>
      <c r="B719" s="25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</row>
    <row r="720" spans="1:46" ht="18" customHeight="1" x14ac:dyDescent="0.3">
      <c r="A720" s="24"/>
      <c r="B720" s="25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</row>
    <row r="721" spans="1:46" ht="18" customHeight="1" x14ac:dyDescent="0.3">
      <c r="A721" s="24"/>
      <c r="B721" s="25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</row>
    <row r="722" spans="1:46" ht="18" customHeight="1" x14ac:dyDescent="0.3">
      <c r="A722" s="24"/>
      <c r="B722" s="25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</row>
    <row r="723" spans="1:46" ht="18" customHeight="1" x14ac:dyDescent="0.3">
      <c r="A723" s="24"/>
      <c r="B723" s="25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</row>
    <row r="724" spans="1:46" ht="18" customHeight="1" x14ac:dyDescent="0.3">
      <c r="A724" s="24"/>
      <c r="B724" s="25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</row>
    <row r="725" spans="1:46" ht="18" customHeight="1" x14ac:dyDescent="0.3">
      <c r="A725" s="24"/>
      <c r="B725" s="25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</row>
    <row r="726" spans="1:46" ht="18" customHeight="1" x14ac:dyDescent="0.3">
      <c r="A726" s="24"/>
      <c r="B726" s="25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</row>
    <row r="727" spans="1:46" ht="18" customHeight="1" x14ac:dyDescent="0.3">
      <c r="A727" s="24"/>
      <c r="B727" s="25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</row>
    <row r="728" spans="1:46" ht="18" customHeight="1" x14ac:dyDescent="0.3">
      <c r="A728" s="24"/>
      <c r="B728" s="25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</row>
    <row r="729" spans="1:46" ht="18" customHeight="1" x14ac:dyDescent="0.3">
      <c r="A729" s="24"/>
      <c r="B729" s="25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</row>
    <row r="730" spans="1:46" ht="18" customHeight="1" x14ac:dyDescent="0.3">
      <c r="A730" s="24"/>
      <c r="B730" s="25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</row>
    <row r="731" spans="1:46" ht="18" customHeight="1" x14ac:dyDescent="0.3">
      <c r="A731" s="24"/>
      <c r="B731" s="25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</row>
    <row r="732" spans="1:46" ht="18" customHeight="1" x14ac:dyDescent="0.3">
      <c r="A732" s="24"/>
      <c r="B732" s="25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</row>
    <row r="733" spans="1:46" ht="18" customHeight="1" x14ac:dyDescent="0.3">
      <c r="A733" s="24"/>
      <c r="B733" s="25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</row>
    <row r="734" spans="1:46" ht="18" customHeight="1" x14ac:dyDescent="0.3">
      <c r="A734" s="24"/>
      <c r="B734" s="25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</row>
    <row r="735" spans="1:46" ht="18" customHeight="1" x14ac:dyDescent="0.3">
      <c r="A735" s="24"/>
      <c r="B735" s="25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</row>
    <row r="736" spans="1:46" ht="18" customHeight="1" x14ac:dyDescent="0.3">
      <c r="A736" s="24"/>
      <c r="B736" s="25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</row>
    <row r="737" spans="1:46" ht="18" customHeight="1" x14ac:dyDescent="0.3">
      <c r="A737" s="24"/>
      <c r="B737" s="25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</row>
    <row r="738" spans="1:46" ht="18" customHeight="1" x14ac:dyDescent="0.3">
      <c r="A738" s="24"/>
      <c r="B738" s="25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</row>
    <row r="739" spans="1:46" ht="18" customHeight="1" x14ac:dyDescent="0.3">
      <c r="A739" s="24"/>
      <c r="B739" s="25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</row>
    <row r="740" spans="1:46" ht="18" customHeight="1" x14ac:dyDescent="0.3">
      <c r="A740" s="24"/>
      <c r="B740" s="25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</row>
    <row r="741" spans="1:46" ht="18" customHeight="1" x14ac:dyDescent="0.3">
      <c r="A741" s="24"/>
      <c r="B741" s="25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</row>
    <row r="742" spans="1:46" ht="18" customHeight="1" x14ac:dyDescent="0.3">
      <c r="A742" s="24"/>
      <c r="B742" s="25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</row>
    <row r="743" spans="1:46" ht="18" customHeight="1" x14ac:dyDescent="0.3">
      <c r="A743" s="24"/>
      <c r="B743" s="25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</row>
    <row r="744" spans="1:46" ht="18" customHeight="1" x14ac:dyDescent="0.3">
      <c r="A744" s="24"/>
      <c r="B744" s="25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</row>
    <row r="745" spans="1:46" ht="18" customHeight="1" x14ac:dyDescent="0.3">
      <c r="A745" s="24"/>
      <c r="B745" s="25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</row>
    <row r="746" spans="1:46" ht="18" customHeight="1" x14ac:dyDescent="0.3">
      <c r="A746" s="24"/>
      <c r="B746" s="25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</row>
    <row r="747" spans="1:46" ht="18" customHeight="1" x14ac:dyDescent="0.3">
      <c r="A747" s="24"/>
      <c r="B747" s="25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</row>
    <row r="748" spans="1:46" ht="18" customHeight="1" x14ac:dyDescent="0.3">
      <c r="A748" s="24"/>
      <c r="B748" s="25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</row>
    <row r="749" spans="1:46" ht="18" customHeight="1" x14ac:dyDescent="0.3">
      <c r="A749" s="24"/>
      <c r="B749" s="25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</row>
    <row r="750" spans="1:46" ht="18" customHeight="1" x14ac:dyDescent="0.3">
      <c r="A750" s="24"/>
      <c r="B750" s="25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</row>
    <row r="751" spans="1:46" ht="18" customHeight="1" x14ac:dyDescent="0.3">
      <c r="A751" s="24"/>
      <c r="B751" s="25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</row>
    <row r="752" spans="1:46" ht="18" customHeight="1" x14ac:dyDescent="0.3">
      <c r="A752" s="24"/>
      <c r="B752" s="25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</row>
    <row r="753" spans="1:46" ht="18" customHeight="1" x14ac:dyDescent="0.3">
      <c r="A753" s="24"/>
      <c r="B753" s="25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</row>
    <row r="754" spans="1:46" ht="18" customHeight="1" x14ac:dyDescent="0.3">
      <c r="A754" s="24"/>
      <c r="B754" s="25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</row>
    <row r="755" spans="1:46" ht="18" customHeight="1" x14ac:dyDescent="0.3">
      <c r="A755" s="24"/>
      <c r="B755" s="25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</row>
    <row r="756" spans="1:46" ht="18" customHeight="1" x14ac:dyDescent="0.3">
      <c r="A756" s="24"/>
      <c r="B756" s="25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</row>
    <row r="757" spans="1:46" ht="18" customHeight="1" x14ac:dyDescent="0.3">
      <c r="A757" s="24"/>
      <c r="B757" s="25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</row>
    <row r="758" spans="1:46" ht="18" customHeight="1" x14ac:dyDescent="0.3">
      <c r="A758" s="24"/>
      <c r="B758" s="25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</row>
    <row r="759" spans="1:46" ht="18" customHeight="1" x14ac:dyDescent="0.3">
      <c r="A759" s="24"/>
      <c r="B759" s="25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</row>
    <row r="760" spans="1:46" ht="18" customHeight="1" x14ac:dyDescent="0.3">
      <c r="A760" s="24"/>
      <c r="B760" s="25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</row>
    <row r="761" spans="1:46" ht="18" customHeight="1" x14ac:dyDescent="0.3">
      <c r="A761" s="24"/>
      <c r="B761" s="25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</row>
    <row r="762" spans="1:46" ht="18" customHeight="1" x14ac:dyDescent="0.3">
      <c r="A762" s="24"/>
      <c r="B762" s="25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</row>
    <row r="763" spans="1:46" ht="18" customHeight="1" x14ac:dyDescent="0.3">
      <c r="A763" s="24"/>
      <c r="B763" s="25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</row>
    <row r="764" spans="1:46" ht="18" customHeight="1" x14ac:dyDescent="0.3">
      <c r="A764" s="24"/>
      <c r="B764" s="25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</row>
    <row r="765" spans="1:46" ht="18" customHeight="1" x14ac:dyDescent="0.3">
      <c r="A765" s="24"/>
      <c r="B765" s="25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</row>
    <row r="766" spans="1:46" ht="18" customHeight="1" x14ac:dyDescent="0.3">
      <c r="A766" s="24"/>
      <c r="B766" s="25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</row>
    <row r="767" spans="1:46" ht="18" customHeight="1" x14ac:dyDescent="0.3">
      <c r="A767" s="24"/>
      <c r="B767" s="25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</row>
    <row r="768" spans="1:46" ht="18" customHeight="1" x14ac:dyDescent="0.3">
      <c r="A768" s="24"/>
      <c r="B768" s="25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</row>
    <row r="769" spans="1:46" ht="18" customHeight="1" x14ac:dyDescent="0.3">
      <c r="A769" s="24"/>
      <c r="B769" s="25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</row>
    <row r="770" spans="1:46" ht="18" customHeight="1" x14ac:dyDescent="0.3">
      <c r="A770" s="24"/>
      <c r="B770" s="25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</row>
    <row r="771" spans="1:46" ht="18" customHeight="1" x14ac:dyDescent="0.3">
      <c r="A771" s="24"/>
      <c r="B771" s="25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</row>
    <row r="772" spans="1:46" ht="18" customHeight="1" x14ac:dyDescent="0.3">
      <c r="A772" s="24"/>
      <c r="B772" s="25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</row>
    <row r="773" spans="1:46" ht="18" customHeight="1" x14ac:dyDescent="0.3">
      <c r="A773" s="24"/>
      <c r="B773" s="25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</row>
    <row r="774" spans="1:46" ht="18" customHeight="1" x14ac:dyDescent="0.3">
      <c r="A774" s="24"/>
      <c r="B774" s="25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</row>
    <row r="775" spans="1:46" ht="18" customHeight="1" x14ac:dyDescent="0.3">
      <c r="A775" s="24"/>
      <c r="B775" s="25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</row>
    <row r="776" spans="1:46" ht="18" customHeight="1" x14ac:dyDescent="0.3">
      <c r="A776" s="24"/>
      <c r="B776" s="25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</row>
    <row r="777" spans="1:46" ht="18" customHeight="1" x14ac:dyDescent="0.3">
      <c r="A777" s="24"/>
      <c r="B777" s="25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</row>
    <row r="778" spans="1:46" ht="18" customHeight="1" x14ac:dyDescent="0.3">
      <c r="A778" s="24"/>
      <c r="B778" s="25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</row>
    <row r="779" spans="1:46" ht="18" customHeight="1" x14ac:dyDescent="0.3">
      <c r="A779" s="24"/>
      <c r="B779" s="25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</row>
    <row r="780" spans="1:46" ht="18" customHeight="1" x14ac:dyDescent="0.3">
      <c r="A780" s="24"/>
      <c r="B780" s="25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</row>
    <row r="781" spans="1:46" ht="18" customHeight="1" x14ac:dyDescent="0.3">
      <c r="A781" s="24"/>
      <c r="B781" s="25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</row>
    <row r="782" spans="1:46" ht="18" customHeight="1" x14ac:dyDescent="0.3">
      <c r="A782" s="24"/>
      <c r="B782" s="25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</row>
    <row r="783" spans="1:46" ht="18" customHeight="1" x14ac:dyDescent="0.3">
      <c r="A783" s="24"/>
      <c r="B783" s="25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</row>
    <row r="784" spans="1:46" ht="18" customHeight="1" x14ac:dyDescent="0.3">
      <c r="A784" s="24"/>
      <c r="B784" s="25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</row>
    <row r="785" spans="1:46" ht="18" customHeight="1" x14ac:dyDescent="0.3">
      <c r="A785" s="24"/>
      <c r="B785" s="25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</row>
    <row r="786" spans="1:46" ht="18" customHeight="1" x14ac:dyDescent="0.3">
      <c r="A786" s="24"/>
      <c r="B786" s="25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</row>
    <row r="787" spans="1:46" ht="18" customHeight="1" x14ac:dyDescent="0.3">
      <c r="A787" s="24"/>
      <c r="B787" s="25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</row>
    <row r="788" spans="1:46" ht="18" customHeight="1" x14ac:dyDescent="0.3">
      <c r="A788" s="24"/>
      <c r="B788" s="25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</row>
    <row r="789" spans="1:46" ht="18" customHeight="1" x14ac:dyDescent="0.3">
      <c r="A789" s="24"/>
      <c r="B789" s="25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</row>
    <row r="790" spans="1:46" ht="18" customHeight="1" x14ac:dyDescent="0.3">
      <c r="A790" s="24"/>
      <c r="B790" s="25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</row>
    <row r="791" spans="1:46" ht="18" customHeight="1" x14ac:dyDescent="0.3">
      <c r="A791" s="24"/>
      <c r="B791" s="25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</row>
    <row r="792" spans="1:46" ht="18" customHeight="1" x14ac:dyDescent="0.3">
      <c r="A792" s="24"/>
      <c r="B792" s="25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</row>
    <row r="793" spans="1:46" ht="18" customHeight="1" x14ac:dyDescent="0.3">
      <c r="A793" s="24"/>
      <c r="B793" s="25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</row>
    <row r="794" spans="1:46" ht="18" customHeight="1" x14ac:dyDescent="0.3">
      <c r="A794" s="24"/>
      <c r="B794" s="25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</row>
    <row r="795" spans="1:46" ht="18" customHeight="1" x14ac:dyDescent="0.3">
      <c r="A795" s="24"/>
      <c r="B795" s="25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</row>
    <row r="796" spans="1:46" ht="18" customHeight="1" x14ac:dyDescent="0.3">
      <c r="A796" s="24"/>
      <c r="B796" s="25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</row>
    <row r="797" spans="1:46" ht="18" customHeight="1" x14ac:dyDescent="0.3">
      <c r="A797" s="24"/>
      <c r="B797" s="25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</row>
    <row r="798" spans="1:46" ht="18" customHeight="1" x14ac:dyDescent="0.3">
      <c r="A798" s="24"/>
      <c r="B798" s="25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</row>
    <row r="799" spans="1:46" ht="18" customHeight="1" x14ac:dyDescent="0.3">
      <c r="A799" s="24"/>
      <c r="B799" s="25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</row>
    <row r="800" spans="1:46" ht="18" customHeight="1" x14ac:dyDescent="0.3">
      <c r="A800" s="24"/>
      <c r="B800" s="25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</row>
    <row r="801" spans="1:46" ht="18" customHeight="1" x14ac:dyDescent="0.3">
      <c r="A801" s="24"/>
      <c r="B801" s="25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</row>
    <row r="802" spans="1:46" ht="18" customHeight="1" x14ac:dyDescent="0.3">
      <c r="A802" s="24"/>
      <c r="B802" s="25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</row>
    <row r="803" spans="1:46" ht="18" customHeight="1" x14ac:dyDescent="0.3">
      <c r="A803" s="24"/>
      <c r="B803" s="25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</row>
    <row r="804" spans="1:46" ht="18" customHeight="1" x14ac:dyDescent="0.3">
      <c r="A804" s="24"/>
      <c r="B804" s="25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</row>
    <row r="805" spans="1:46" ht="18" customHeight="1" x14ac:dyDescent="0.3">
      <c r="A805" s="24"/>
      <c r="B805" s="25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</row>
    <row r="806" spans="1:46" ht="18" customHeight="1" x14ac:dyDescent="0.3">
      <c r="A806" s="24"/>
      <c r="B806" s="25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</row>
    <row r="807" spans="1:46" ht="18" customHeight="1" x14ac:dyDescent="0.3">
      <c r="A807" s="24"/>
      <c r="B807" s="25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</row>
    <row r="808" spans="1:46" ht="18" customHeight="1" x14ac:dyDescent="0.3">
      <c r="A808" s="24"/>
      <c r="B808" s="25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</row>
    <row r="809" spans="1:46" ht="18" customHeight="1" x14ac:dyDescent="0.3">
      <c r="A809" s="24"/>
      <c r="B809" s="25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</row>
    <row r="810" spans="1:46" ht="18" customHeight="1" x14ac:dyDescent="0.3">
      <c r="A810" s="24"/>
      <c r="B810" s="25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</row>
    <row r="811" spans="1:46" ht="18" customHeight="1" x14ac:dyDescent="0.3">
      <c r="A811" s="24"/>
      <c r="B811" s="25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</row>
    <row r="812" spans="1:46" ht="18" customHeight="1" x14ac:dyDescent="0.3">
      <c r="A812" s="24"/>
      <c r="B812" s="25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</row>
    <row r="813" spans="1:46" ht="18" customHeight="1" x14ac:dyDescent="0.3">
      <c r="A813" s="24"/>
      <c r="B813" s="25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</row>
    <row r="814" spans="1:46" ht="18" customHeight="1" x14ac:dyDescent="0.3">
      <c r="A814" s="24"/>
      <c r="B814" s="25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</row>
    <row r="815" spans="1:46" ht="18" customHeight="1" x14ac:dyDescent="0.3">
      <c r="A815" s="24"/>
      <c r="B815" s="25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</row>
    <row r="816" spans="1:46" ht="18" customHeight="1" x14ac:dyDescent="0.3">
      <c r="A816" s="24"/>
      <c r="B816" s="25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</row>
    <row r="817" spans="1:46" ht="18" customHeight="1" x14ac:dyDescent="0.3">
      <c r="A817" s="24"/>
      <c r="B817" s="25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</row>
    <row r="818" spans="1:46" ht="18" customHeight="1" x14ac:dyDescent="0.3">
      <c r="A818" s="24"/>
      <c r="B818" s="25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</row>
    <row r="819" spans="1:46" ht="18" customHeight="1" x14ac:dyDescent="0.3">
      <c r="A819" s="24"/>
      <c r="B819" s="25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</row>
    <row r="820" spans="1:46" ht="18" customHeight="1" x14ac:dyDescent="0.3">
      <c r="A820" s="24"/>
      <c r="B820" s="25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</row>
    <row r="821" spans="1:46" ht="18" customHeight="1" x14ac:dyDescent="0.3">
      <c r="A821" s="24"/>
      <c r="B821" s="25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</row>
    <row r="822" spans="1:46" ht="18" customHeight="1" x14ac:dyDescent="0.3">
      <c r="A822" s="24"/>
      <c r="B822" s="25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</row>
    <row r="823" spans="1:46" ht="18" customHeight="1" x14ac:dyDescent="0.3">
      <c r="A823" s="24"/>
      <c r="B823" s="25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</row>
    <row r="824" spans="1:46" ht="18" customHeight="1" x14ac:dyDescent="0.3">
      <c r="A824" s="24"/>
      <c r="B824" s="25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</row>
    <row r="825" spans="1:46" ht="18" customHeight="1" x14ac:dyDescent="0.3">
      <c r="A825" s="24"/>
      <c r="B825" s="25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</row>
    <row r="826" spans="1:46" ht="18" customHeight="1" x14ac:dyDescent="0.3">
      <c r="A826" s="24"/>
      <c r="B826" s="25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</row>
    <row r="827" spans="1:46" ht="18" customHeight="1" x14ac:dyDescent="0.3">
      <c r="A827" s="24"/>
      <c r="B827" s="25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</row>
    <row r="828" spans="1:46" ht="18" customHeight="1" x14ac:dyDescent="0.3">
      <c r="A828" s="24"/>
      <c r="B828" s="25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</row>
    <row r="829" spans="1:46" ht="18" customHeight="1" x14ac:dyDescent="0.3">
      <c r="A829" s="24"/>
      <c r="B829" s="25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</row>
    <row r="830" spans="1:46" ht="18" customHeight="1" x14ac:dyDescent="0.3">
      <c r="A830" s="24"/>
      <c r="B830" s="25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</row>
    <row r="831" spans="1:46" ht="18" customHeight="1" x14ac:dyDescent="0.3">
      <c r="A831" s="24"/>
      <c r="B831" s="25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</row>
    <row r="832" spans="1:46" ht="18" customHeight="1" x14ac:dyDescent="0.3">
      <c r="A832" s="24"/>
      <c r="B832" s="25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</row>
    <row r="833" spans="1:46" ht="18" customHeight="1" x14ac:dyDescent="0.3">
      <c r="A833" s="24"/>
      <c r="B833" s="25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</row>
    <row r="834" spans="1:46" ht="18" customHeight="1" x14ac:dyDescent="0.3">
      <c r="A834" s="24"/>
      <c r="B834" s="25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</row>
    <row r="835" spans="1:46" ht="18" customHeight="1" x14ac:dyDescent="0.3">
      <c r="A835" s="24"/>
      <c r="B835" s="25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</row>
    <row r="836" spans="1:46" ht="18" customHeight="1" x14ac:dyDescent="0.3">
      <c r="A836" s="24"/>
      <c r="B836" s="25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</row>
    <row r="837" spans="1:46" ht="18" customHeight="1" x14ac:dyDescent="0.3">
      <c r="A837" s="24"/>
      <c r="B837" s="25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</row>
    <row r="838" spans="1:46" ht="18" customHeight="1" x14ac:dyDescent="0.3">
      <c r="A838" s="24"/>
      <c r="B838" s="25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</row>
    <row r="839" spans="1:46" ht="18" customHeight="1" x14ac:dyDescent="0.3">
      <c r="A839" s="24"/>
      <c r="B839" s="25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</row>
    <row r="840" spans="1:46" ht="18" customHeight="1" x14ac:dyDescent="0.3">
      <c r="A840" s="24"/>
      <c r="B840" s="25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</row>
    <row r="841" spans="1:46" ht="18" customHeight="1" x14ac:dyDescent="0.3">
      <c r="A841" s="24"/>
      <c r="B841" s="25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</row>
    <row r="842" spans="1:46" ht="18" customHeight="1" x14ac:dyDescent="0.3">
      <c r="A842" s="24"/>
      <c r="B842" s="25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</row>
    <row r="843" spans="1:46" ht="18" customHeight="1" x14ac:dyDescent="0.3">
      <c r="A843" s="24"/>
      <c r="B843" s="25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</row>
    <row r="844" spans="1:46" ht="18" customHeight="1" x14ac:dyDescent="0.3">
      <c r="A844" s="24"/>
      <c r="B844" s="25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</row>
    <row r="845" spans="1:46" ht="18" customHeight="1" x14ac:dyDescent="0.3">
      <c r="A845" s="24"/>
      <c r="B845" s="25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</row>
    <row r="846" spans="1:46" ht="18" customHeight="1" x14ac:dyDescent="0.3">
      <c r="A846" s="24"/>
      <c r="B846" s="25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</row>
    <row r="847" spans="1:46" ht="18" customHeight="1" x14ac:dyDescent="0.3">
      <c r="A847" s="24"/>
      <c r="B847" s="25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</row>
    <row r="848" spans="1:46" ht="18" customHeight="1" x14ac:dyDescent="0.3">
      <c r="A848" s="24"/>
      <c r="B848" s="25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</row>
    <row r="849" spans="1:46" ht="18" customHeight="1" x14ac:dyDescent="0.3">
      <c r="A849" s="24"/>
      <c r="B849" s="25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</row>
    <row r="850" spans="1:46" ht="18" customHeight="1" x14ac:dyDescent="0.3">
      <c r="A850" s="24"/>
      <c r="B850" s="25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</row>
    <row r="851" spans="1:46" ht="18" customHeight="1" x14ac:dyDescent="0.3">
      <c r="A851" s="24"/>
      <c r="B851" s="25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</row>
    <row r="852" spans="1:46" ht="18" customHeight="1" x14ac:dyDescent="0.3">
      <c r="A852" s="24"/>
      <c r="B852" s="25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</row>
    <row r="853" spans="1:46" ht="18" customHeight="1" x14ac:dyDescent="0.3">
      <c r="A853" s="24"/>
      <c r="B853" s="25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</row>
    <row r="854" spans="1:46" ht="18" customHeight="1" x14ac:dyDescent="0.3">
      <c r="A854" s="24"/>
      <c r="B854" s="25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</row>
    <row r="855" spans="1:46" ht="18" customHeight="1" x14ac:dyDescent="0.3">
      <c r="A855" s="24"/>
      <c r="B855" s="25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</row>
    <row r="856" spans="1:46" ht="18" customHeight="1" x14ac:dyDescent="0.3">
      <c r="A856" s="24"/>
      <c r="B856" s="25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</row>
    <row r="857" spans="1:46" ht="18" customHeight="1" x14ac:dyDescent="0.3">
      <c r="A857" s="24"/>
      <c r="B857" s="25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</row>
    <row r="858" spans="1:46" ht="18" customHeight="1" x14ac:dyDescent="0.3">
      <c r="A858" s="24"/>
      <c r="B858" s="25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</row>
    <row r="859" spans="1:46" ht="18" customHeight="1" x14ac:dyDescent="0.3">
      <c r="A859" s="24"/>
      <c r="B859" s="25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</row>
    <row r="860" spans="1:46" ht="18" customHeight="1" x14ac:dyDescent="0.3">
      <c r="A860" s="24"/>
      <c r="B860" s="25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</row>
    <row r="861" spans="1:46" ht="18" customHeight="1" x14ac:dyDescent="0.3">
      <c r="A861" s="24"/>
      <c r="B861" s="25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</row>
    <row r="862" spans="1:46" ht="18" customHeight="1" x14ac:dyDescent="0.3">
      <c r="A862" s="24"/>
      <c r="B862" s="25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</row>
    <row r="863" spans="1:46" ht="18" customHeight="1" x14ac:dyDescent="0.3">
      <c r="A863" s="24"/>
      <c r="B863" s="25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</row>
    <row r="864" spans="1:46" ht="18" customHeight="1" x14ac:dyDescent="0.3">
      <c r="A864" s="24"/>
      <c r="B864" s="25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</row>
    <row r="865" spans="1:46" ht="18" customHeight="1" x14ac:dyDescent="0.3">
      <c r="A865" s="24"/>
      <c r="B865" s="25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</row>
    <row r="866" spans="1:46" ht="18" customHeight="1" x14ac:dyDescent="0.3">
      <c r="A866" s="24"/>
      <c r="B866" s="25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</row>
    <row r="867" spans="1:46" ht="18" customHeight="1" x14ac:dyDescent="0.3">
      <c r="A867" s="24"/>
      <c r="B867" s="25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</row>
    <row r="868" spans="1:46" ht="18" customHeight="1" x14ac:dyDescent="0.3">
      <c r="A868" s="24"/>
      <c r="B868" s="25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</row>
    <row r="869" spans="1:46" ht="18" customHeight="1" x14ac:dyDescent="0.3">
      <c r="A869" s="24"/>
      <c r="B869" s="25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</row>
    <row r="870" spans="1:46" ht="18" customHeight="1" x14ac:dyDescent="0.3">
      <c r="A870" s="24"/>
      <c r="B870" s="25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</row>
    <row r="871" spans="1:46" ht="18" customHeight="1" x14ac:dyDescent="0.3">
      <c r="A871" s="24"/>
      <c r="B871" s="25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</row>
    <row r="872" spans="1:46" ht="18" customHeight="1" x14ac:dyDescent="0.3">
      <c r="A872" s="24"/>
      <c r="B872" s="25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</row>
    <row r="873" spans="1:46" ht="18" customHeight="1" x14ac:dyDescent="0.3">
      <c r="A873" s="24"/>
      <c r="B873" s="25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</row>
    <row r="874" spans="1:46" ht="18" customHeight="1" x14ac:dyDescent="0.3">
      <c r="A874" s="24"/>
      <c r="B874" s="25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</row>
    <row r="875" spans="1:46" ht="18" customHeight="1" x14ac:dyDescent="0.3">
      <c r="A875" s="24"/>
      <c r="B875" s="25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</row>
    <row r="876" spans="1:46" ht="18" customHeight="1" x14ac:dyDescent="0.3">
      <c r="A876" s="24"/>
      <c r="B876" s="25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</row>
    <row r="877" spans="1:46" ht="18" customHeight="1" x14ac:dyDescent="0.3">
      <c r="A877" s="24"/>
      <c r="B877" s="25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</row>
    <row r="878" spans="1:46" ht="18" customHeight="1" x14ac:dyDescent="0.3">
      <c r="A878" s="24"/>
      <c r="B878" s="25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</row>
    <row r="879" spans="1:46" ht="18" customHeight="1" x14ac:dyDescent="0.3">
      <c r="A879" s="24"/>
      <c r="B879" s="25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</row>
    <row r="880" spans="1:46" ht="18" customHeight="1" x14ac:dyDescent="0.3">
      <c r="A880" s="24"/>
      <c r="B880" s="25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</row>
    <row r="881" spans="1:46" ht="18" customHeight="1" x14ac:dyDescent="0.3">
      <c r="A881" s="24"/>
      <c r="B881" s="25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</row>
    <row r="882" spans="1:46" ht="18" customHeight="1" x14ac:dyDescent="0.3">
      <c r="A882" s="24"/>
      <c r="B882" s="25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</row>
    <row r="883" spans="1:46" ht="18" customHeight="1" x14ac:dyDescent="0.3">
      <c r="A883" s="24"/>
      <c r="B883" s="25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</row>
    <row r="884" spans="1:46" ht="18" customHeight="1" x14ac:dyDescent="0.3">
      <c r="A884" s="24"/>
      <c r="B884" s="25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</row>
    <row r="885" spans="1:46" ht="18" customHeight="1" x14ac:dyDescent="0.3">
      <c r="A885" s="24"/>
      <c r="B885" s="25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</row>
    <row r="886" spans="1:46" ht="18" customHeight="1" x14ac:dyDescent="0.3">
      <c r="A886" s="24"/>
      <c r="B886" s="25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</row>
    <row r="887" spans="1:46" ht="18" customHeight="1" x14ac:dyDescent="0.3">
      <c r="A887" s="24"/>
      <c r="B887" s="25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</row>
    <row r="888" spans="1:46" ht="18" customHeight="1" x14ac:dyDescent="0.3">
      <c r="A888" s="24"/>
      <c r="B888" s="25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</row>
    <row r="889" spans="1:46" ht="18" customHeight="1" x14ac:dyDescent="0.3">
      <c r="A889" s="24"/>
      <c r="B889" s="25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</row>
    <row r="890" spans="1:46" ht="18" customHeight="1" x14ac:dyDescent="0.3">
      <c r="A890" s="24"/>
      <c r="B890" s="25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</row>
    <row r="891" spans="1:46" ht="18" customHeight="1" x14ac:dyDescent="0.3">
      <c r="A891" s="24"/>
      <c r="B891" s="25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</row>
    <row r="892" spans="1:46" ht="18" customHeight="1" x14ac:dyDescent="0.3">
      <c r="A892" s="24"/>
      <c r="B892" s="25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</row>
    <row r="893" spans="1:46" ht="18" customHeight="1" x14ac:dyDescent="0.3">
      <c r="A893" s="24"/>
      <c r="B893" s="25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</row>
    <row r="894" spans="1:46" ht="18" customHeight="1" x14ac:dyDescent="0.3">
      <c r="A894" s="24"/>
      <c r="B894" s="25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</row>
    <row r="895" spans="1:46" ht="18" customHeight="1" x14ac:dyDescent="0.3">
      <c r="A895" s="24"/>
      <c r="B895" s="25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</row>
    <row r="896" spans="1:46" ht="18" customHeight="1" x14ac:dyDescent="0.3">
      <c r="A896" s="24"/>
      <c r="B896" s="25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</row>
    <row r="897" spans="1:46" ht="18" customHeight="1" x14ac:dyDescent="0.3">
      <c r="A897" s="24"/>
      <c r="B897" s="25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</row>
    <row r="898" spans="1:46" ht="18" customHeight="1" x14ac:dyDescent="0.3">
      <c r="A898" s="24"/>
      <c r="B898" s="25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</row>
    <row r="899" spans="1:46" ht="18" customHeight="1" x14ac:dyDescent="0.3">
      <c r="A899" s="24"/>
      <c r="B899" s="25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</row>
    <row r="900" spans="1:46" ht="18" customHeight="1" x14ac:dyDescent="0.3">
      <c r="A900" s="24"/>
      <c r="B900" s="25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</row>
    <row r="901" spans="1:46" ht="18" customHeight="1" x14ac:dyDescent="0.3">
      <c r="A901" s="24"/>
      <c r="B901" s="25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</row>
    <row r="902" spans="1:46" ht="18" customHeight="1" x14ac:dyDescent="0.3">
      <c r="A902" s="24"/>
      <c r="B902" s="25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</row>
    <row r="903" spans="1:46" ht="18" customHeight="1" x14ac:dyDescent="0.3">
      <c r="A903" s="24"/>
      <c r="B903" s="25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</row>
    <row r="904" spans="1:46" ht="18" customHeight="1" x14ac:dyDescent="0.3">
      <c r="A904" s="24"/>
      <c r="B904" s="25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</row>
    <row r="905" spans="1:46" ht="18" customHeight="1" x14ac:dyDescent="0.3">
      <c r="A905" s="24"/>
      <c r="B905" s="25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</row>
    <row r="906" spans="1:46" ht="18" customHeight="1" x14ac:dyDescent="0.3">
      <c r="A906" s="24"/>
      <c r="B906" s="25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</row>
    <row r="907" spans="1:46" ht="18" customHeight="1" x14ac:dyDescent="0.3">
      <c r="A907" s="24"/>
      <c r="B907" s="25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</row>
    <row r="908" spans="1:46" ht="18" customHeight="1" x14ac:dyDescent="0.3">
      <c r="A908" s="24"/>
      <c r="B908" s="25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</row>
    <row r="909" spans="1:46" ht="18" customHeight="1" x14ac:dyDescent="0.3">
      <c r="A909" s="24"/>
      <c r="B909" s="25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</row>
    <row r="910" spans="1:46" ht="18" customHeight="1" x14ac:dyDescent="0.3">
      <c r="A910" s="24"/>
      <c r="B910" s="25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</row>
    <row r="911" spans="1:46" ht="18" customHeight="1" x14ac:dyDescent="0.3">
      <c r="A911" s="24"/>
      <c r="B911" s="25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</row>
    <row r="912" spans="1:46" ht="18" customHeight="1" x14ac:dyDescent="0.3">
      <c r="A912" s="24"/>
      <c r="B912" s="25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</row>
    <row r="913" spans="1:46" ht="18" customHeight="1" x14ac:dyDescent="0.3">
      <c r="A913" s="24"/>
      <c r="B913" s="25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</row>
    <row r="914" spans="1:46" ht="18" customHeight="1" x14ac:dyDescent="0.3">
      <c r="A914" s="24"/>
      <c r="B914" s="25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</row>
    <row r="915" spans="1:46" ht="18" customHeight="1" x14ac:dyDescent="0.3">
      <c r="A915" s="24"/>
      <c r="B915" s="25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</row>
    <row r="916" spans="1:46" ht="18" customHeight="1" x14ac:dyDescent="0.3">
      <c r="A916" s="24"/>
      <c r="B916" s="25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</row>
    <row r="917" spans="1:46" ht="18" customHeight="1" x14ac:dyDescent="0.3">
      <c r="A917" s="24"/>
      <c r="B917" s="25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</row>
    <row r="918" spans="1:46" ht="18" customHeight="1" x14ac:dyDescent="0.3">
      <c r="A918" s="24"/>
      <c r="B918" s="25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</row>
    <row r="919" spans="1:46" ht="18" customHeight="1" x14ac:dyDescent="0.3">
      <c r="A919" s="24"/>
      <c r="B919" s="25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</row>
    <row r="920" spans="1:46" ht="18" customHeight="1" x14ac:dyDescent="0.3">
      <c r="A920" s="24"/>
      <c r="B920" s="25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</row>
    <row r="921" spans="1:46" ht="18" customHeight="1" x14ac:dyDescent="0.3">
      <c r="A921" s="24"/>
      <c r="B921" s="25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</row>
    <row r="922" spans="1:46" ht="18" customHeight="1" x14ac:dyDescent="0.3">
      <c r="A922" s="24"/>
      <c r="B922" s="25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</row>
    <row r="923" spans="1:46" ht="18" customHeight="1" x14ac:dyDescent="0.3">
      <c r="A923" s="24"/>
      <c r="B923" s="25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</row>
    <row r="924" spans="1:46" ht="18" customHeight="1" x14ac:dyDescent="0.3">
      <c r="A924" s="24"/>
      <c r="B924" s="25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</row>
    <row r="925" spans="1:46" ht="18" customHeight="1" x14ac:dyDescent="0.3">
      <c r="A925" s="24"/>
      <c r="B925" s="25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</row>
    <row r="926" spans="1:46" ht="18" customHeight="1" x14ac:dyDescent="0.3">
      <c r="A926" s="24"/>
      <c r="B926" s="25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</row>
    <row r="927" spans="1:46" ht="18" customHeight="1" x14ac:dyDescent="0.3">
      <c r="A927" s="24"/>
      <c r="B927" s="25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</row>
    <row r="928" spans="1:46" ht="18" customHeight="1" x14ac:dyDescent="0.3">
      <c r="A928" s="24"/>
      <c r="B928" s="25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</row>
    <row r="929" spans="1:46" ht="18" customHeight="1" x14ac:dyDescent="0.3">
      <c r="A929" s="24"/>
      <c r="B929" s="25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</row>
    <row r="930" spans="1:46" ht="18" customHeight="1" x14ac:dyDescent="0.3">
      <c r="A930" s="24"/>
      <c r="B930" s="25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</row>
    <row r="931" spans="1:46" ht="18" customHeight="1" x14ac:dyDescent="0.3">
      <c r="A931" s="24"/>
      <c r="B931" s="25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</row>
    <row r="932" spans="1:46" ht="18" customHeight="1" x14ac:dyDescent="0.3">
      <c r="A932" s="24"/>
      <c r="B932" s="25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</row>
    <row r="933" spans="1:46" ht="18" customHeight="1" x14ac:dyDescent="0.3">
      <c r="A933" s="24"/>
      <c r="B933" s="25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</row>
    <row r="934" spans="1:46" ht="18" customHeight="1" x14ac:dyDescent="0.3">
      <c r="A934" s="24"/>
      <c r="B934" s="25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</row>
    <row r="935" spans="1:46" ht="18" customHeight="1" x14ac:dyDescent="0.3">
      <c r="A935" s="24"/>
      <c r="B935" s="25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</row>
    <row r="936" spans="1:46" ht="18" customHeight="1" x14ac:dyDescent="0.3">
      <c r="A936" s="24"/>
      <c r="B936" s="25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</row>
    <row r="937" spans="1:46" ht="18" customHeight="1" x14ac:dyDescent="0.3">
      <c r="A937" s="24"/>
      <c r="B937" s="25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</row>
    <row r="938" spans="1:46" ht="18" customHeight="1" x14ac:dyDescent="0.3">
      <c r="A938" s="24"/>
      <c r="B938" s="25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</row>
    <row r="939" spans="1:46" ht="18" customHeight="1" x14ac:dyDescent="0.3">
      <c r="A939" s="24"/>
      <c r="B939" s="25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</row>
    <row r="940" spans="1:46" ht="18" customHeight="1" x14ac:dyDescent="0.3">
      <c r="A940" s="24"/>
      <c r="B940" s="25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</row>
    <row r="941" spans="1:46" ht="18" customHeight="1" x14ac:dyDescent="0.3">
      <c r="A941" s="24"/>
      <c r="B941" s="25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</row>
    <row r="942" spans="1:46" ht="18" customHeight="1" x14ac:dyDescent="0.3">
      <c r="A942" s="24"/>
      <c r="B942" s="25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</row>
    <row r="943" spans="1:46" ht="18" customHeight="1" x14ac:dyDescent="0.3">
      <c r="A943" s="24"/>
      <c r="B943" s="25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</row>
    <row r="944" spans="1:46" ht="18" customHeight="1" x14ac:dyDescent="0.3">
      <c r="A944" s="24"/>
      <c r="B944" s="25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</row>
    <row r="945" spans="1:46" ht="18" customHeight="1" x14ac:dyDescent="0.3">
      <c r="A945" s="24"/>
      <c r="B945" s="25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</row>
    <row r="946" spans="1:46" ht="18" customHeight="1" x14ac:dyDescent="0.3">
      <c r="A946" s="24"/>
      <c r="B946" s="25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</row>
    <row r="947" spans="1:46" ht="18" customHeight="1" x14ac:dyDescent="0.3">
      <c r="A947" s="24"/>
      <c r="B947" s="25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</row>
    <row r="948" spans="1:46" ht="18" customHeight="1" x14ac:dyDescent="0.3">
      <c r="A948" s="24"/>
      <c r="B948" s="25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</row>
    <row r="949" spans="1:46" ht="18" customHeight="1" x14ac:dyDescent="0.3">
      <c r="A949" s="24"/>
      <c r="B949" s="25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</row>
    <row r="950" spans="1:46" ht="18" customHeight="1" x14ac:dyDescent="0.3">
      <c r="A950" s="24"/>
      <c r="B950" s="25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</row>
    <row r="951" spans="1:46" ht="18" customHeight="1" x14ac:dyDescent="0.3">
      <c r="A951" s="24"/>
      <c r="B951" s="25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</row>
    <row r="952" spans="1:46" ht="18" customHeight="1" x14ac:dyDescent="0.3">
      <c r="A952" s="24"/>
      <c r="B952" s="25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</row>
    <row r="953" spans="1:46" ht="18" customHeight="1" x14ac:dyDescent="0.3">
      <c r="A953" s="24"/>
      <c r="B953" s="25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</row>
    <row r="954" spans="1:46" ht="18" customHeight="1" x14ac:dyDescent="0.3">
      <c r="A954" s="24"/>
      <c r="B954" s="25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</row>
    <row r="955" spans="1:46" ht="18" customHeight="1" x14ac:dyDescent="0.3">
      <c r="A955" s="24"/>
      <c r="B955" s="25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</row>
    <row r="956" spans="1:46" ht="18" customHeight="1" x14ac:dyDescent="0.3">
      <c r="A956" s="24"/>
      <c r="B956" s="25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</row>
    <row r="957" spans="1:46" ht="18" customHeight="1" x14ac:dyDescent="0.3">
      <c r="A957" s="24"/>
      <c r="B957" s="25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</row>
    <row r="958" spans="1:46" ht="18" customHeight="1" x14ac:dyDescent="0.3">
      <c r="A958" s="24"/>
      <c r="B958" s="25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</row>
    <row r="959" spans="1:46" ht="18" customHeight="1" x14ac:dyDescent="0.3">
      <c r="A959" s="24"/>
      <c r="B959" s="25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</row>
    <row r="960" spans="1:46" ht="18" customHeight="1" x14ac:dyDescent="0.3">
      <c r="A960" s="24"/>
      <c r="B960" s="25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</row>
    <row r="961" spans="1:46" ht="18" customHeight="1" x14ac:dyDescent="0.3">
      <c r="A961" s="24"/>
      <c r="B961" s="25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</row>
    <row r="962" spans="1:46" ht="18" customHeight="1" x14ac:dyDescent="0.3">
      <c r="A962" s="24"/>
      <c r="B962" s="25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</row>
    <row r="963" spans="1:46" ht="18" customHeight="1" x14ac:dyDescent="0.3">
      <c r="A963" s="24"/>
      <c r="B963" s="25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</row>
    <row r="964" spans="1:46" ht="18" customHeight="1" x14ac:dyDescent="0.3">
      <c r="A964" s="24"/>
      <c r="B964" s="25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</row>
    <row r="965" spans="1:46" ht="18" customHeight="1" x14ac:dyDescent="0.3">
      <c r="A965" s="24"/>
      <c r="B965" s="25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</row>
    <row r="966" spans="1:46" ht="18" customHeight="1" x14ac:dyDescent="0.3">
      <c r="A966" s="24"/>
      <c r="B966" s="25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</row>
  </sheetData>
  <mergeCells count="4">
    <mergeCell ref="C2:H2"/>
    <mergeCell ref="I2:N2"/>
    <mergeCell ref="O2:T2"/>
    <mergeCell ref="U2:Y2"/>
  </mergeCells>
  <phoneticPr fontId="15" type="noConversion"/>
  <pageMargins left="0.7" right="0.7" top="0.75" bottom="0.75" header="0" footer="0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969"/>
  <sheetViews>
    <sheetView showGridLines="0" zoomScale="90" workbookViewId="0">
      <pane xSplit="1" ySplit="2" topLeftCell="L45" activePane="bottomRight" state="frozen"/>
      <selection pane="topRight" activeCell="C1" sqref="C1"/>
      <selection pane="bottomLeft" activeCell="A3" sqref="A3"/>
      <selection pane="bottomRight" activeCell="N5" sqref="N5:S70"/>
    </sheetView>
  </sheetViews>
  <sheetFormatPr defaultColWidth="14.42578125" defaultRowHeight="15" customHeight="1" outlineLevelCol="1" x14ac:dyDescent="0.25"/>
  <cols>
    <col min="1" max="1" width="63.42578125" style="30" customWidth="1"/>
    <col min="2" max="24" width="12" style="30" customWidth="1" outlineLevel="1"/>
    <col min="25" max="25" width="12" style="30" customWidth="1"/>
    <col min="26" max="26" width="3" style="30" customWidth="1"/>
    <col min="27" max="27" width="19.42578125" style="30" customWidth="1"/>
    <col min="28" max="28" width="17.140625" style="30" customWidth="1"/>
    <col min="29" max="29" width="14.42578125" style="30"/>
    <col min="30" max="31" width="11.140625" style="30" customWidth="1"/>
    <col min="32" max="36" width="10" style="30" customWidth="1"/>
    <col min="37" max="16384" width="14.42578125" style="30"/>
  </cols>
  <sheetData>
    <row r="1" spans="1:36" ht="18" customHeight="1" x14ac:dyDescent="0.25">
      <c r="A1" s="64" t="s">
        <v>108</v>
      </c>
      <c r="B1" s="266" t="s">
        <v>82</v>
      </c>
      <c r="C1" s="267"/>
      <c r="D1" s="267"/>
      <c r="E1" s="267"/>
      <c r="F1" s="267"/>
      <c r="G1" s="268"/>
      <c r="H1" s="269" t="s">
        <v>83</v>
      </c>
      <c r="I1" s="270"/>
      <c r="J1" s="270"/>
      <c r="K1" s="270"/>
      <c r="L1" s="270"/>
      <c r="M1" s="271"/>
      <c r="N1" s="266" t="s">
        <v>84</v>
      </c>
      <c r="O1" s="267"/>
      <c r="P1" s="267"/>
      <c r="Q1" s="267"/>
      <c r="R1" s="267"/>
      <c r="S1" s="268"/>
      <c r="T1" s="269" t="s">
        <v>85</v>
      </c>
      <c r="U1" s="270"/>
      <c r="V1" s="270"/>
      <c r="W1" s="270"/>
      <c r="X1" s="270"/>
      <c r="Y1" s="4"/>
      <c r="AA1" s="26"/>
    </row>
    <row r="2" spans="1:36" ht="15.75" customHeight="1" x14ac:dyDescent="0.25">
      <c r="A2" s="31" t="s">
        <v>18</v>
      </c>
      <c r="B2" s="102" t="s">
        <v>0</v>
      </c>
      <c r="C2" s="102" t="s">
        <v>19</v>
      </c>
      <c r="D2" s="102" t="s">
        <v>2</v>
      </c>
      <c r="E2" s="102" t="s">
        <v>3</v>
      </c>
      <c r="F2" s="102" t="s">
        <v>4</v>
      </c>
      <c r="G2" s="102" t="s">
        <v>5</v>
      </c>
      <c r="H2" s="102" t="s">
        <v>6</v>
      </c>
      <c r="I2" s="102" t="s">
        <v>7</v>
      </c>
      <c r="J2" s="102" t="s">
        <v>8</v>
      </c>
      <c r="K2" s="102" t="s">
        <v>9</v>
      </c>
      <c r="L2" s="102" t="s">
        <v>10</v>
      </c>
      <c r="M2" s="102" t="s">
        <v>33</v>
      </c>
      <c r="N2" s="76" t="s">
        <v>0</v>
      </c>
      <c r="O2" s="76" t="s">
        <v>19</v>
      </c>
      <c r="P2" s="76" t="s">
        <v>2</v>
      </c>
      <c r="Q2" s="76" t="s">
        <v>3</v>
      </c>
      <c r="R2" s="76" t="s">
        <v>4</v>
      </c>
      <c r="S2" s="76" t="s">
        <v>5</v>
      </c>
      <c r="T2" s="76" t="s">
        <v>6</v>
      </c>
      <c r="U2" s="76" t="s">
        <v>7</v>
      </c>
      <c r="V2" s="76" t="s">
        <v>8</v>
      </c>
      <c r="W2" s="76" t="s">
        <v>9</v>
      </c>
      <c r="X2" s="76" t="s">
        <v>10</v>
      </c>
      <c r="Y2" s="49" t="s">
        <v>11</v>
      </c>
      <c r="AA2" s="32"/>
    </row>
    <row r="3" spans="1:36" ht="16.899999999999999" customHeight="1" x14ac:dyDescent="0.25">
      <c r="A3" s="73" t="s">
        <v>13</v>
      </c>
      <c r="B3" s="77" t="s">
        <v>34</v>
      </c>
      <c r="C3" s="77" t="s">
        <v>34</v>
      </c>
      <c r="D3" s="77" t="s">
        <v>34</v>
      </c>
      <c r="E3" s="77" t="s">
        <v>34</v>
      </c>
      <c r="F3" s="77" t="s">
        <v>34</v>
      </c>
      <c r="G3" s="77" t="s">
        <v>34</v>
      </c>
      <c r="H3" s="77" t="s">
        <v>34</v>
      </c>
      <c r="I3" s="77" t="s">
        <v>34</v>
      </c>
      <c r="J3" s="77" t="s">
        <v>34</v>
      </c>
      <c r="K3" s="77" t="s">
        <v>34</v>
      </c>
      <c r="L3" s="77" t="s">
        <v>34</v>
      </c>
      <c r="M3" s="77" t="s">
        <v>34</v>
      </c>
      <c r="N3" s="77" t="s">
        <v>34</v>
      </c>
      <c r="O3" s="77" t="s">
        <v>34</v>
      </c>
      <c r="P3" s="77" t="s">
        <v>34</v>
      </c>
      <c r="Q3" s="77" t="s">
        <v>34</v>
      </c>
      <c r="R3" s="77" t="s">
        <v>34</v>
      </c>
      <c r="S3" s="77" t="s">
        <v>34</v>
      </c>
      <c r="T3" s="77" t="s">
        <v>34</v>
      </c>
      <c r="U3" s="77" t="s">
        <v>34</v>
      </c>
      <c r="V3" s="77" t="s">
        <v>34</v>
      </c>
      <c r="W3" s="77" t="s">
        <v>34</v>
      </c>
      <c r="X3" s="77" t="s">
        <v>34</v>
      </c>
      <c r="Y3" s="65"/>
      <c r="Z3" s="33"/>
      <c r="AA3" s="34"/>
      <c r="AB3" s="33"/>
      <c r="AC3" s="33"/>
      <c r="AD3" s="33"/>
      <c r="AE3" s="33"/>
      <c r="AF3" s="33"/>
      <c r="AG3" s="33"/>
      <c r="AH3" s="33"/>
      <c r="AI3" s="33"/>
      <c r="AJ3" s="33"/>
    </row>
    <row r="4" spans="1:36" ht="15.75" customHeight="1" x14ac:dyDescent="0.25">
      <c r="A4" s="54" t="s">
        <v>38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7"/>
      <c r="Z4" s="33"/>
      <c r="AA4" s="34"/>
      <c r="AB4" s="26"/>
      <c r="AC4" s="33"/>
    </row>
    <row r="5" spans="1:36" ht="15.75" customHeight="1" x14ac:dyDescent="0.25">
      <c r="A5" s="66" t="s">
        <v>35</v>
      </c>
      <c r="B5" s="78">
        <v>650</v>
      </c>
      <c r="C5" s="78">
        <v>447</v>
      </c>
      <c r="D5" s="78">
        <v>2895</v>
      </c>
      <c r="E5" s="78">
        <v>650</v>
      </c>
      <c r="F5" s="78">
        <v>1225</v>
      </c>
      <c r="G5" s="78">
        <v>2744</v>
      </c>
      <c r="H5" s="78">
        <v>475</v>
      </c>
      <c r="I5" s="78">
        <v>290</v>
      </c>
      <c r="J5" s="78">
        <v>1925</v>
      </c>
      <c r="K5" s="78">
        <v>425</v>
      </c>
      <c r="L5" s="78">
        <v>675</v>
      </c>
      <c r="M5" s="78">
        <v>6878</v>
      </c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51">
        <f>SUM(B5:X5)</f>
        <v>19279</v>
      </c>
      <c r="Z5" s="33"/>
      <c r="AA5" s="34"/>
      <c r="AB5" s="26"/>
      <c r="AC5" s="33"/>
    </row>
    <row r="6" spans="1:36" ht="15.75" customHeight="1" x14ac:dyDescent="0.25">
      <c r="A6" s="66" t="s">
        <v>36</v>
      </c>
      <c r="B6" s="78">
        <v>0</v>
      </c>
      <c r="C6" s="78">
        <v>275</v>
      </c>
      <c r="D6" s="78">
        <v>50</v>
      </c>
      <c r="E6" s="78">
        <v>425</v>
      </c>
      <c r="F6" s="78">
        <v>0</v>
      </c>
      <c r="G6" s="78">
        <v>1050</v>
      </c>
      <c r="H6" s="78">
        <v>0</v>
      </c>
      <c r="I6" s="78">
        <v>0</v>
      </c>
      <c r="J6" s="78">
        <v>675</v>
      </c>
      <c r="K6" s="78">
        <v>0</v>
      </c>
      <c r="L6" s="78">
        <v>0</v>
      </c>
      <c r="M6" s="78">
        <v>700</v>
      </c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51">
        <f>SUM(B6:X6)</f>
        <v>3175</v>
      </c>
      <c r="Z6" s="33"/>
      <c r="AA6" s="34"/>
      <c r="AB6" s="26"/>
      <c r="AC6" s="33"/>
    </row>
    <row r="7" spans="1:36" ht="15.75" customHeight="1" x14ac:dyDescent="0.25">
      <c r="A7" s="66" t="s">
        <v>37</v>
      </c>
      <c r="B7" s="78">
        <v>0</v>
      </c>
      <c r="C7" s="78">
        <v>0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  <c r="L7" s="78">
        <v>0</v>
      </c>
      <c r="M7" s="78">
        <v>0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51">
        <f>SUM(B7:X7)</f>
        <v>0</v>
      </c>
      <c r="Z7" s="33"/>
      <c r="AA7" s="34"/>
      <c r="AB7" s="26"/>
      <c r="AC7" s="33"/>
    </row>
    <row r="8" spans="1:36" ht="15.75" customHeight="1" x14ac:dyDescent="0.25">
      <c r="A8" s="67" t="s">
        <v>20</v>
      </c>
      <c r="B8" s="58">
        <f t="shared" ref="B8:Y8" si="0">SUM(B5:B7)</f>
        <v>650</v>
      </c>
      <c r="C8" s="58">
        <f t="shared" si="0"/>
        <v>722</v>
      </c>
      <c r="D8" s="58">
        <f t="shared" si="0"/>
        <v>2945</v>
      </c>
      <c r="E8" s="58">
        <f t="shared" si="0"/>
        <v>1075</v>
      </c>
      <c r="F8" s="58">
        <f t="shared" si="0"/>
        <v>1225</v>
      </c>
      <c r="G8" s="58">
        <f t="shared" si="0"/>
        <v>3794</v>
      </c>
      <c r="H8" s="58">
        <f t="shared" si="0"/>
        <v>475</v>
      </c>
      <c r="I8" s="58">
        <f t="shared" si="0"/>
        <v>290</v>
      </c>
      <c r="J8" s="58">
        <f t="shared" si="0"/>
        <v>2600</v>
      </c>
      <c r="K8" s="58">
        <f t="shared" si="0"/>
        <v>425</v>
      </c>
      <c r="L8" s="58">
        <f t="shared" si="0"/>
        <v>675</v>
      </c>
      <c r="M8" s="58">
        <f t="shared" si="0"/>
        <v>7578</v>
      </c>
      <c r="N8" s="58"/>
      <c r="O8" s="58"/>
      <c r="P8" s="58"/>
      <c r="Q8" s="58"/>
      <c r="R8" s="58"/>
      <c r="S8" s="58"/>
      <c r="T8" s="58">
        <f t="shared" si="0"/>
        <v>0</v>
      </c>
      <c r="U8" s="58">
        <f t="shared" si="0"/>
        <v>0</v>
      </c>
      <c r="V8" s="58">
        <f t="shared" si="0"/>
        <v>0</v>
      </c>
      <c r="W8" s="58">
        <f t="shared" si="0"/>
        <v>0</v>
      </c>
      <c r="X8" s="58">
        <f t="shared" si="0"/>
        <v>0</v>
      </c>
      <c r="Y8" s="59">
        <f t="shared" si="0"/>
        <v>22454</v>
      </c>
      <c r="Z8" s="33"/>
      <c r="AA8" s="34"/>
      <c r="AB8" s="26"/>
      <c r="AC8" s="33"/>
    </row>
    <row r="9" spans="1:36" ht="15.75" customHeight="1" x14ac:dyDescent="0.25">
      <c r="A9" s="54" t="s">
        <v>39</v>
      </c>
      <c r="B9" s="56"/>
      <c r="C9" s="56"/>
      <c r="D9" s="56"/>
      <c r="E9" s="56"/>
      <c r="F9" s="56"/>
      <c r="G9" s="56"/>
      <c r="H9" s="55"/>
      <c r="I9" s="55"/>
      <c r="J9" s="55"/>
      <c r="K9" s="56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7"/>
      <c r="Z9" s="33"/>
      <c r="AA9" s="34"/>
      <c r="AB9" s="26"/>
      <c r="AC9" s="33"/>
    </row>
    <row r="10" spans="1:36" ht="15.75" customHeight="1" x14ac:dyDescent="0.25">
      <c r="A10" s="66" t="s">
        <v>40</v>
      </c>
      <c r="B10" s="78">
        <v>1900</v>
      </c>
      <c r="C10" s="78">
        <v>800</v>
      </c>
      <c r="D10" s="78">
        <v>1000</v>
      </c>
      <c r="E10" s="78">
        <v>1200</v>
      </c>
      <c r="F10" s="78">
        <v>800</v>
      </c>
      <c r="G10" s="78">
        <v>800</v>
      </c>
      <c r="H10" s="78">
        <v>1200</v>
      </c>
      <c r="I10" s="78">
        <v>800</v>
      </c>
      <c r="J10" s="78">
        <v>1400</v>
      </c>
      <c r="K10" s="78">
        <v>700</v>
      </c>
      <c r="L10" s="78">
        <v>1000</v>
      </c>
      <c r="M10" s="78">
        <v>2000</v>
      </c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51">
        <f>SUM(B10:X10)</f>
        <v>13600</v>
      </c>
      <c r="Z10" s="33"/>
      <c r="AA10" s="34"/>
      <c r="AB10" s="26"/>
      <c r="AC10" s="33"/>
    </row>
    <row r="11" spans="1:36" ht="15.75" customHeight="1" x14ac:dyDescent="0.25">
      <c r="A11" s="67" t="s">
        <v>21</v>
      </c>
      <c r="B11" s="58">
        <f t="shared" ref="B11:Y11" si="1">SUM(B10:B10)</f>
        <v>1900</v>
      </c>
      <c r="C11" s="58">
        <f t="shared" si="1"/>
        <v>800</v>
      </c>
      <c r="D11" s="58">
        <f t="shared" si="1"/>
        <v>1000</v>
      </c>
      <c r="E11" s="58">
        <f t="shared" si="1"/>
        <v>1200</v>
      </c>
      <c r="F11" s="58">
        <f t="shared" si="1"/>
        <v>800</v>
      </c>
      <c r="G11" s="58">
        <f t="shared" si="1"/>
        <v>800</v>
      </c>
      <c r="H11" s="58">
        <f t="shared" si="1"/>
        <v>1200</v>
      </c>
      <c r="I11" s="58">
        <f t="shared" si="1"/>
        <v>800</v>
      </c>
      <c r="J11" s="58">
        <f t="shared" si="1"/>
        <v>1400</v>
      </c>
      <c r="K11" s="58">
        <f t="shared" si="1"/>
        <v>700</v>
      </c>
      <c r="L11" s="58">
        <f t="shared" si="1"/>
        <v>1000</v>
      </c>
      <c r="M11" s="58">
        <f t="shared" si="1"/>
        <v>2000</v>
      </c>
      <c r="N11" s="58"/>
      <c r="O11" s="58"/>
      <c r="P11" s="58"/>
      <c r="Q11" s="58"/>
      <c r="R11" s="58"/>
      <c r="S11" s="58"/>
      <c r="T11" s="58">
        <f t="shared" si="1"/>
        <v>0</v>
      </c>
      <c r="U11" s="58">
        <f t="shared" si="1"/>
        <v>0</v>
      </c>
      <c r="V11" s="58">
        <f t="shared" si="1"/>
        <v>0</v>
      </c>
      <c r="W11" s="58">
        <f t="shared" si="1"/>
        <v>0</v>
      </c>
      <c r="X11" s="58">
        <f t="shared" si="1"/>
        <v>0</v>
      </c>
      <c r="Y11" s="59">
        <f t="shared" si="1"/>
        <v>13600</v>
      </c>
      <c r="Z11" s="33"/>
      <c r="AA11" s="34"/>
      <c r="AB11" s="26"/>
      <c r="AC11" s="33"/>
    </row>
    <row r="12" spans="1:36" ht="15.75" customHeight="1" x14ac:dyDescent="0.25">
      <c r="A12" s="54" t="s">
        <v>41</v>
      </c>
      <c r="B12" s="56"/>
      <c r="C12" s="56"/>
      <c r="D12" s="56"/>
      <c r="E12" s="56"/>
      <c r="F12" s="56"/>
      <c r="G12" s="56"/>
      <c r="H12" s="55"/>
      <c r="I12" s="55"/>
      <c r="J12" s="55"/>
      <c r="K12" s="56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7"/>
      <c r="Z12" s="33"/>
      <c r="AA12" s="34"/>
      <c r="AB12" s="26"/>
      <c r="AC12" s="33"/>
    </row>
    <row r="13" spans="1:36" ht="15.75" customHeight="1" x14ac:dyDescent="0.25">
      <c r="A13" s="66" t="s">
        <v>42</v>
      </c>
      <c r="B13" s="78">
        <v>0</v>
      </c>
      <c r="C13" s="78">
        <v>4150</v>
      </c>
      <c r="D13" s="78">
        <v>43</v>
      </c>
      <c r="E13" s="78">
        <v>10</v>
      </c>
      <c r="F13" s="78">
        <v>0</v>
      </c>
      <c r="G13" s="78">
        <v>0</v>
      </c>
      <c r="H13" s="78">
        <v>10</v>
      </c>
      <c r="I13" s="78">
        <v>0</v>
      </c>
      <c r="J13" s="78">
        <v>11</v>
      </c>
      <c r="K13" s="78">
        <v>0</v>
      </c>
      <c r="L13" s="78">
        <v>10</v>
      </c>
      <c r="M13" s="78">
        <v>0</v>
      </c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51">
        <f>SUM(B13:X13)</f>
        <v>4234</v>
      </c>
      <c r="Z13" s="33"/>
      <c r="AA13" s="34"/>
      <c r="AB13" s="26"/>
      <c r="AC13" s="33"/>
    </row>
    <row r="14" spans="1:36" ht="15.75" customHeight="1" x14ac:dyDescent="0.25">
      <c r="A14" s="67" t="s">
        <v>22</v>
      </c>
      <c r="B14" s="58">
        <f t="shared" ref="B14:Y14" si="2">SUM(B13:B13)</f>
        <v>0</v>
      </c>
      <c r="C14" s="58">
        <f t="shared" si="2"/>
        <v>4150</v>
      </c>
      <c r="D14" s="58">
        <f t="shared" si="2"/>
        <v>43</v>
      </c>
      <c r="E14" s="58">
        <f t="shared" si="2"/>
        <v>10</v>
      </c>
      <c r="F14" s="58">
        <f t="shared" si="2"/>
        <v>0</v>
      </c>
      <c r="G14" s="58">
        <f t="shared" si="2"/>
        <v>0</v>
      </c>
      <c r="H14" s="58">
        <f t="shared" si="2"/>
        <v>10</v>
      </c>
      <c r="I14" s="58">
        <f t="shared" si="2"/>
        <v>0</v>
      </c>
      <c r="J14" s="58">
        <f t="shared" si="2"/>
        <v>11</v>
      </c>
      <c r="K14" s="58">
        <f t="shared" si="2"/>
        <v>0</v>
      </c>
      <c r="L14" s="58">
        <f t="shared" si="2"/>
        <v>10</v>
      </c>
      <c r="M14" s="58">
        <f t="shared" si="2"/>
        <v>0</v>
      </c>
      <c r="N14" s="58"/>
      <c r="O14" s="58"/>
      <c r="P14" s="58"/>
      <c r="Q14" s="58"/>
      <c r="R14" s="58"/>
      <c r="S14" s="58"/>
      <c r="T14" s="58">
        <f t="shared" si="2"/>
        <v>0</v>
      </c>
      <c r="U14" s="58">
        <f t="shared" si="2"/>
        <v>0</v>
      </c>
      <c r="V14" s="58">
        <f t="shared" si="2"/>
        <v>0</v>
      </c>
      <c r="W14" s="58">
        <f t="shared" si="2"/>
        <v>0</v>
      </c>
      <c r="X14" s="58">
        <f t="shared" si="2"/>
        <v>0</v>
      </c>
      <c r="Y14" s="58">
        <f t="shared" si="2"/>
        <v>4234</v>
      </c>
      <c r="Z14" s="33"/>
      <c r="AA14" s="34"/>
      <c r="AB14" s="26"/>
      <c r="AC14" s="33"/>
    </row>
    <row r="15" spans="1:36" ht="15.75" customHeight="1" x14ac:dyDescent="0.25">
      <c r="A15" s="54" t="s">
        <v>90</v>
      </c>
      <c r="B15" s="60"/>
      <c r="C15" s="60"/>
      <c r="D15" s="60"/>
      <c r="E15" s="60"/>
      <c r="F15" s="60"/>
      <c r="G15" s="60"/>
      <c r="H15" s="68"/>
      <c r="I15" s="68"/>
      <c r="J15" s="68"/>
      <c r="K15" s="60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1"/>
      <c r="Z15" s="33"/>
      <c r="AA15" s="34"/>
      <c r="AB15" s="26"/>
      <c r="AC15" s="33"/>
    </row>
    <row r="16" spans="1:36" ht="15.75" customHeight="1" x14ac:dyDescent="0.25">
      <c r="A16" s="66" t="s">
        <v>43</v>
      </c>
      <c r="B16" s="78">
        <v>7.63</v>
      </c>
      <c r="C16" s="78">
        <v>0.04</v>
      </c>
      <c r="D16" s="78">
        <v>0.02</v>
      </c>
      <c r="E16" s="78">
        <v>0.98</v>
      </c>
      <c r="F16" s="78">
        <v>1.29</v>
      </c>
      <c r="G16" s="78">
        <v>4.5999999999999996</v>
      </c>
      <c r="H16" s="78">
        <v>0.43</v>
      </c>
      <c r="I16" s="78">
        <v>1.73</v>
      </c>
      <c r="J16" s="78">
        <v>0.83</v>
      </c>
      <c r="K16" s="78">
        <v>3.31</v>
      </c>
      <c r="L16" s="78">
        <v>13.53</v>
      </c>
      <c r="M16" s="78">
        <v>7.13</v>
      </c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51">
        <f>SUM(B16:X16)</f>
        <v>41.519999999999996</v>
      </c>
      <c r="Z16" s="33"/>
      <c r="AA16" s="34"/>
      <c r="AB16" s="26"/>
      <c r="AC16" s="33"/>
    </row>
    <row r="17" spans="1:36" ht="15.75" customHeight="1" x14ac:dyDescent="0.25">
      <c r="A17" s="66" t="s">
        <v>44</v>
      </c>
      <c r="B17" s="78">
        <v>38.19</v>
      </c>
      <c r="C17" s="78">
        <v>82</v>
      </c>
      <c r="D17" s="78">
        <v>53.24</v>
      </c>
      <c r="E17" s="78">
        <v>65.400000000000006</v>
      </c>
      <c r="F17" s="78">
        <v>115.87</v>
      </c>
      <c r="G17" s="78">
        <v>44.49</v>
      </c>
      <c r="H17" s="78">
        <v>0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51">
        <f>SUM(B17:X17)</f>
        <v>399.19000000000005</v>
      </c>
      <c r="Z17" s="33"/>
      <c r="AA17" s="34"/>
      <c r="AB17" s="26"/>
      <c r="AC17" s="33"/>
    </row>
    <row r="18" spans="1:36" ht="15.75" customHeight="1" x14ac:dyDescent="0.25">
      <c r="A18" s="67" t="s">
        <v>23</v>
      </c>
      <c r="B18" s="58">
        <f t="shared" ref="B18:Y18" si="3">SUM(B16:B17)</f>
        <v>45.82</v>
      </c>
      <c r="C18" s="58">
        <f t="shared" si="3"/>
        <v>82.04</v>
      </c>
      <c r="D18" s="58">
        <f t="shared" si="3"/>
        <v>53.260000000000005</v>
      </c>
      <c r="E18" s="58">
        <f t="shared" si="3"/>
        <v>66.38000000000001</v>
      </c>
      <c r="F18" s="58">
        <f t="shared" si="3"/>
        <v>117.16000000000001</v>
      </c>
      <c r="G18" s="58">
        <f t="shared" si="3"/>
        <v>49.09</v>
      </c>
      <c r="H18" s="58">
        <f t="shared" si="3"/>
        <v>0.43</v>
      </c>
      <c r="I18" s="58">
        <f t="shared" si="3"/>
        <v>1.73</v>
      </c>
      <c r="J18" s="58">
        <f t="shared" si="3"/>
        <v>0.83</v>
      </c>
      <c r="K18" s="58">
        <f t="shared" si="3"/>
        <v>3.31</v>
      </c>
      <c r="L18" s="58">
        <f t="shared" si="3"/>
        <v>13.53</v>
      </c>
      <c r="M18" s="58">
        <f t="shared" si="3"/>
        <v>7.13</v>
      </c>
      <c r="N18" s="58"/>
      <c r="O18" s="58"/>
      <c r="P18" s="58"/>
      <c r="Q18" s="58"/>
      <c r="R18" s="58"/>
      <c r="S18" s="58"/>
      <c r="T18" s="58">
        <f t="shared" si="3"/>
        <v>0</v>
      </c>
      <c r="U18" s="58">
        <f t="shared" si="3"/>
        <v>0</v>
      </c>
      <c r="V18" s="58">
        <f t="shared" si="3"/>
        <v>0</v>
      </c>
      <c r="W18" s="58">
        <f t="shared" si="3"/>
        <v>0</v>
      </c>
      <c r="X18" s="58">
        <f t="shared" si="3"/>
        <v>0</v>
      </c>
      <c r="Y18" s="59">
        <f t="shared" si="3"/>
        <v>440.71000000000004</v>
      </c>
      <c r="Z18" s="33"/>
      <c r="AA18" s="34"/>
      <c r="AB18" s="26"/>
      <c r="AC18" s="33"/>
    </row>
    <row r="19" spans="1:36" ht="15.75" customHeight="1" x14ac:dyDescent="0.25">
      <c r="A19" s="54" t="s">
        <v>86</v>
      </c>
      <c r="B19" s="56"/>
      <c r="C19" s="56"/>
      <c r="D19" s="56"/>
      <c r="E19" s="56"/>
      <c r="F19" s="56"/>
      <c r="G19" s="56"/>
      <c r="H19" s="55"/>
      <c r="I19" s="55"/>
      <c r="J19" s="55"/>
      <c r="K19" s="56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7"/>
      <c r="Z19" s="33"/>
      <c r="AA19" s="34"/>
      <c r="AB19" s="26"/>
      <c r="AC19" s="33"/>
    </row>
    <row r="20" spans="1:36" ht="15.75" customHeight="1" x14ac:dyDescent="0.25">
      <c r="A20" s="104" t="s">
        <v>93</v>
      </c>
      <c r="B20" s="78">
        <v>40</v>
      </c>
      <c r="C20" s="78">
        <v>300</v>
      </c>
      <c r="D20" s="78">
        <v>120</v>
      </c>
      <c r="E20" s="78">
        <v>40</v>
      </c>
      <c r="F20" s="78">
        <v>0</v>
      </c>
      <c r="G20" s="78">
        <v>40</v>
      </c>
      <c r="H20" s="78">
        <v>1020</v>
      </c>
      <c r="I20" s="78">
        <v>520</v>
      </c>
      <c r="J20" s="78">
        <v>320</v>
      </c>
      <c r="K20" s="78">
        <v>60</v>
      </c>
      <c r="L20" s="78">
        <v>560</v>
      </c>
      <c r="M20" s="78">
        <v>0</v>
      </c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51">
        <f>SUM(B20:X20)</f>
        <v>3020</v>
      </c>
      <c r="Z20" s="33"/>
      <c r="AA20" s="34"/>
      <c r="AB20" s="26"/>
      <c r="AC20" s="33"/>
    </row>
    <row r="21" spans="1:36" ht="13.15" customHeight="1" x14ac:dyDescent="0.25">
      <c r="A21" s="67" t="s">
        <v>95</v>
      </c>
      <c r="B21" s="58">
        <f t="shared" ref="B21:X21" si="4">SUM(B20:B20)</f>
        <v>40</v>
      </c>
      <c r="C21" s="58">
        <f t="shared" si="4"/>
        <v>300</v>
      </c>
      <c r="D21" s="58">
        <f t="shared" si="4"/>
        <v>120</v>
      </c>
      <c r="E21" s="58">
        <f t="shared" si="4"/>
        <v>40</v>
      </c>
      <c r="F21" s="58">
        <f t="shared" si="4"/>
        <v>0</v>
      </c>
      <c r="G21" s="58">
        <f t="shared" si="4"/>
        <v>40</v>
      </c>
      <c r="H21" s="58">
        <f t="shared" si="4"/>
        <v>1020</v>
      </c>
      <c r="I21" s="58">
        <f t="shared" si="4"/>
        <v>520</v>
      </c>
      <c r="J21" s="58">
        <f t="shared" si="4"/>
        <v>320</v>
      </c>
      <c r="K21" s="58">
        <f t="shared" si="4"/>
        <v>60</v>
      </c>
      <c r="L21" s="58">
        <f t="shared" si="4"/>
        <v>560</v>
      </c>
      <c r="M21" s="58">
        <f t="shared" si="4"/>
        <v>0</v>
      </c>
      <c r="N21" s="58"/>
      <c r="O21" s="58"/>
      <c r="P21" s="58"/>
      <c r="Q21" s="58"/>
      <c r="R21" s="58"/>
      <c r="S21" s="58"/>
      <c r="T21" s="58">
        <f t="shared" si="4"/>
        <v>0</v>
      </c>
      <c r="U21" s="58">
        <f t="shared" si="4"/>
        <v>0</v>
      </c>
      <c r="V21" s="58">
        <f t="shared" si="4"/>
        <v>0</v>
      </c>
      <c r="W21" s="58">
        <f t="shared" si="4"/>
        <v>0</v>
      </c>
      <c r="X21" s="58">
        <f t="shared" si="4"/>
        <v>0</v>
      </c>
      <c r="Y21" s="51">
        <f>SUM(B21:X21)</f>
        <v>3020</v>
      </c>
      <c r="Z21" s="33"/>
      <c r="AA21" s="106"/>
      <c r="AB21" s="26"/>
      <c r="AC21" s="33"/>
    </row>
    <row r="22" spans="1:36" ht="13.15" customHeight="1" x14ac:dyDescent="0.25">
      <c r="A22" s="54" t="s">
        <v>128</v>
      </c>
      <c r="B22" s="56"/>
      <c r="C22" s="56"/>
      <c r="D22" s="56"/>
      <c r="E22" s="56"/>
      <c r="F22" s="56"/>
      <c r="G22" s="56"/>
      <c r="H22" s="55"/>
      <c r="I22" s="55"/>
      <c r="J22" s="55"/>
      <c r="K22" s="56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7"/>
      <c r="Z22" s="33"/>
      <c r="AA22" s="106"/>
      <c r="AB22" s="26"/>
      <c r="AC22" s="33"/>
    </row>
    <row r="23" spans="1:36" ht="13.15" customHeight="1" x14ac:dyDescent="0.25">
      <c r="A23" s="104" t="s">
        <v>129</v>
      </c>
      <c r="B23" s="228">
        <v>0</v>
      </c>
      <c r="C23" s="228">
        <v>0</v>
      </c>
      <c r="D23" s="228">
        <v>0</v>
      </c>
      <c r="E23" s="228">
        <v>0</v>
      </c>
      <c r="F23" s="228">
        <v>0</v>
      </c>
      <c r="G23" s="228">
        <v>0</v>
      </c>
      <c r="H23" s="228">
        <v>500</v>
      </c>
      <c r="I23" s="228">
        <v>500</v>
      </c>
      <c r="J23" s="228">
        <v>0</v>
      </c>
      <c r="K23" s="228">
        <v>0</v>
      </c>
      <c r="L23" s="228">
        <v>0</v>
      </c>
      <c r="M23" s="228">
        <v>0</v>
      </c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51">
        <f>SUM(B23:X23)</f>
        <v>1000</v>
      </c>
      <c r="Z23" s="33"/>
      <c r="AA23" s="106"/>
      <c r="AB23" s="26"/>
      <c r="AC23" s="33"/>
    </row>
    <row r="24" spans="1:36" ht="13.15" customHeight="1" x14ac:dyDescent="0.25">
      <c r="A24" s="104" t="s">
        <v>130</v>
      </c>
      <c r="B24" s="228">
        <v>0</v>
      </c>
      <c r="C24" s="228">
        <v>0</v>
      </c>
      <c r="D24" s="228">
        <v>0</v>
      </c>
      <c r="E24" s="228">
        <v>0</v>
      </c>
      <c r="F24" s="228">
        <v>0</v>
      </c>
      <c r="G24" s="228">
        <v>0</v>
      </c>
      <c r="H24" s="228">
        <v>0</v>
      </c>
      <c r="I24" s="228">
        <v>0</v>
      </c>
      <c r="J24" s="228">
        <v>0</v>
      </c>
      <c r="K24" s="228">
        <v>0</v>
      </c>
      <c r="L24" s="228">
        <v>300</v>
      </c>
      <c r="M24" s="228">
        <v>200</v>
      </c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51">
        <f>SUM(B24:X24)</f>
        <v>500</v>
      </c>
      <c r="Z24" s="33"/>
      <c r="AA24" s="106"/>
      <c r="AB24" s="26"/>
      <c r="AC24" s="33"/>
    </row>
    <row r="25" spans="1:36" ht="13.15" customHeight="1" x14ac:dyDescent="0.25">
      <c r="A25" s="67" t="s">
        <v>95</v>
      </c>
      <c r="B25" s="58">
        <f>SUM(B23:B24)</f>
        <v>0</v>
      </c>
      <c r="C25" s="58">
        <f t="shared" ref="C25:Y25" si="5">SUM(C23:C24)</f>
        <v>0</v>
      </c>
      <c r="D25" s="58">
        <f t="shared" si="5"/>
        <v>0</v>
      </c>
      <c r="E25" s="58">
        <f t="shared" si="5"/>
        <v>0</v>
      </c>
      <c r="F25" s="58">
        <f t="shared" si="5"/>
        <v>0</v>
      </c>
      <c r="G25" s="58">
        <f t="shared" si="5"/>
        <v>0</v>
      </c>
      <c r="H25" s="58">
        <f t="shared" si="5"/>
        <v>500</v>
      </c>
      <c r="I25" s="58">
        <f t="shared" si="5"/>
        <v>500</v>
      </c>
      <c r="J25" s="58">
        <f t="shared" si="5"/>
        <v>0</v>
      </c>
      <c r="K25" s="58">
        <f t="shared" si="5"/>
        <v>0</v>
      </c>
      <c r="L25" s="58">
        <f t="shared" si="5"/>
        <v>300</v>
      </c>
      <c r="M25" s="58">
        <f t="shared" si="5"/>
        <v>200</v>
      </c>
      <c r="N25" s="58"/>
      <c r="O25" s="58"/>
      <c r="P25" s="58"/>
      <c r="Q25" s="58"/>
      <c r="R25" s="58"/>
      <c r="S25" s="58"/>
      <c r="T25" s="58">
        <f t="shared" si="5"/>
        <v>0</v>
      </c>
      <c r="U25" s="58">
        <f t="shared" si="5"/>
        <v>0</v>
      </c>
      <c r="V25" s="58">
        <f t="shared" si="5"/>
        <v>0</v>
      </c>
      <c r="W25" s="58">
        <f t="shared" si="5"/>
        <v>0</v>
      </c>
      <c r="X25" s="58">
        <f t="shared" si="5"/>
        <v>0</v>
      </c>
      <c r="Y25" s="58">
        <f t="shared" si="5"/>
        <v>1500</v>
      </c>
      <c r="Z25" s="33"/>
      <c r="AA25" s="106"/>
      <c r="AB25" s="26"/>
      <c r="AC25" s="33"/>
    </row>
    <row r="26" spans="1:36" ht="15.75" customHeight="1" x14ac:dyDescent="0.25">
      <c r="A26" s="35" t="s">
        <v>24</v>
      </c>
      <c r="B26" s="50">
        <f>B21+B14+B11+B8+B18+B25</f>
        <v>2635.82</v>
      </c>
      <c r="C26" s="50">
        <f t="shared" ref="C26:Y26" si="6">C21+C14+C11+C8+C18+C25</f>
        <v>6054.04</v>
      </c>
      <c r="D26" s="50">
        <f t="shared" si="6"/>
        <v>4161.26</v>
      </c>
      <c r="E26" s="50">
        <f t="shared" si="6"/>
        <v>2391.38</v>
      </c>
      <c r="F26" s="50">
        <f t="shared" si="6"/>
        <v>2142.16</v>
      </c>
      <c r="G26" s="50">
        <f t="shared" si="6"/>
        <v>4683.09</v>
      </c>
      <c r="H26" s="50">
        <f t="shared" si="6"/>
        <v>3205.43</v>
      </c>
      <c r="I26" s="50">
        <f t="shared" si="6"/>
        <v>2111.73</v>
      </c>
      <c r="J26" s="50">
        <f t="shared" si="6"/>
        <v>4331.83</v>
      </c>
      <c r="K26" s="50">
        <f t="shared" si="6"/>
        <v>1188.31</v>
      </c>
      <c r="L26" s="50">
        <f>L21+L14+L11+L8+L18+L25</f>
        <v>2558.5300000000002</v>
      </c>
      <c r="M26" s="50">
        <f t="shared" si="6"/>
        <v>9785.1299999999992</v>
      </c>
      <c r="N26" s="50"/>
      <c r="O26" s="50"/>
      <c r="P26" s="50"/>
      <c r="Q26" s="50"/>
      <c r="R26" s="50"/>
      <c r="S26" s="50"/>
      <c r="T26" s="50">
        <f t="shared" si="6"/>
        <v>0</v>
      </c>
      <c r="U26" s="50">
        <f t="shared" si="6"/>
        <v>0</v>
      </c>
      <c r="V26" s="50">
        <f t="shared" si="6"/>
        <v>0</v>
      </c>
      <c r="W26" s="50">
        <f t="shared" si="6"/>
        <v>0</v>
      </c>
      <c r="X26" s="50">
        <f t="shared" si="6"/>
        <v>0</v>
      </c>
      <c r="Y26" s="50">
        <f t="shared" si="6"/>
        <v>45248.71</v>
      </c>
      <c r="Z26" s="33"/>
      <c r="AA26" s="45"/>
      <c r="AB26" s="26"/>
      <c r="AC26" s="33"/>
      <c r="AD26" s="33"/>
      <c r="AE26" s="33"/>
      <c r="AF26" s="33"/>
      <c r="AG26" s="33"/>
      <c r="AH26" s="33"/>
      <c r="AI26" s="33"/>
      <c r="AJ26" s="33"/>
    </row>
    <row r="27" spans="1:36" ht="15.75" customHeight="1" x14ac:dyDescent="0.2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33"/>
      <c r="AA27" s="26"/>
      <c r="AB27" s="26"/>
      <c r="AC27" s="33"/>
    </row>
    <row r="28" spans="1:36" ht="15.75" customHeight="1" x14ac:dyDescent="0.25">
      <c r="A28" s="74" t="s">
        <v>15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3"/>
      <c r="AA28" s="26"/>
      <c r="AB28" s="26"/>
      <c r="AC28" s="33"/>
    </row>
    <row r="29" spans="1:36" ht="15.75" customHeight="1" x14ac:dyDescent="0.25">
      <c r="A29" s="69" t="s">
        <v>59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3"/>
      <c r="AA29" s="34"/>
      <c r="AB29" s="26"/>
      <c r="AC29" s="33"/>
    </row>
    <row r="30" spans="1:36" ht="31.5" x14ac:dyDescent="0.25">
      <c r="A30" s="46" t="s">
        <v>68</v>
      </c>
      <c r="B30" s="79">
        <v>0</v>
      </c>
      <c r="C30" s="79">
        <v>382.64</v>
      </c>
      <c r="D30" s="79">
        <v>200</v>
      </c>
      <c r="E30" s="79">
        <v>227</v>
      </c>
      <c r="F30" s="79">
        <v>227</v>
      </c>
      <c r="G30" s="79">
        <v>281</v>
      </c>
      <c r="H30" s="79">
        <v>227</v>
      </c>
      <c r="I30" s="79">
        <v>405.52</v>
      </c>
      <c r="J30" s="79">
        <v>227</v>
      </c>
      <c r="K30" s="79">
        <v>227</v>
      </c>
      <c r="L30" s="79">
        <v>227</v>
      </c>
      <c r="M30" s="79">
        <v>227</v>
      </c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51">
        <f>SUM(B30:X30)</f>
        <v>2858.16</v>
      </c>
      <c r="AA30" s="34"/>
      <c r="AB30" s="26"/>
      <c r="AC30" s="33"/>
    </row>
    <row r="31" spans="1:36" ht="15.75" customHeight="1" x14ac:dyDescent="0.25">
      <c r="A31" s="47" t="s">
        <v>46</v>
      </c>
      <c r="B31" s="79">
        <v>198.46</v>
      </c>
      <c r="C31" s="79">
        <v>0</v>
      </c>
      <c r="D31" s="79">
        <v>94.46</v>
      </c>
      <c r="E31" s="79">
        <v>213.53</v>
      </c>
      <c r="F31" s="198">
        <v>107.73</v>
      </c>
      <c r="G31" s="79">
        <v>0</v>
      </c>
      <c r="H31" s="79">
        <v>214.74</v>
      </c>
      <c r="I31" s="79">
        <v>0</v>
      </c>
      <c r="J31" s="79">
        <v>108.07</v>
      </c>
      <c r="K31" s="79">
        <v>108.82</v>
      </c>
      <c r="L31" s="79">
        <v>108.82</v>
      </c>
      <c r="M31" s="79">
        <v>108.84</v>
      </c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51">
        <f>SUM(B31:X31)</f>
        <v>1263.4699999999998</v>
      </c>
      <c r="AA31" s="34"/>
      <c r="AB31" s="26"/>
      <c r="AC31" s="33"/>
    </row>
    <row r="32" spans="1:36" ht="15.75" customHeight="1" x14ac:dyDescent="0.25">
      <c r="A32" s="48" t="s">
        <v>47</v>
      </c>
      <c r="B32" s="79">
        <v>311.10000000000002</v>
      </c>
      <c r="C32" s="79">
        <v>421.74</v>
      </c>
      <c r="D32" s="79">
        <v>311.10000000000002</v>
      </c>
      <c r="E32" s="79">
        <v>311.10000000000002</v>
      </c>
      <c r="F32" s="79">
        <v>311.10000000000002</v>
      </c>
      <c r="G32" s="79">
        <v>311.10000000000002</v>
      </c>
      <c r="H32" s="79">
        <v>970.13</v>
      </c>
      <c r="I32" s="79">
        <v>368.12</v>
      </c>
      <c r="J32" s="79">
        <v>368.12</v>
      </c>
      <c r="K32" s="79">
        <v>367.94</v>
      </c>
      <c r="L32" s="79">
        <v>242.93</v>
      </c>
      <c r="M32" s="79">
        <v>205.89</v>
      </c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51">
        <f>SUM(B32:X32)</f>
        <v>4500.37</v>
      </c>
      <c r="AA32" s="34"/>
      <c r="AB32" s="26"/>
      <c r="AC32" s="33"/>
    </row>
    <row r="33" spans="1:36" ht="15.75" customHeight="1" x14ac:dyDescent="0.25">
      <c r="A33" s="48" t="s">
        <v>48</v>
      </c>
      <c r="B33" s="79"/>
      <c r="C33" s="79">
        <v>125.62</v>
      </c>
      <c r="D33" s="198">
        <v>63.74</v>
      </c>
      <c r="E33" s="79">
        <v>62.31</v>
      </c>
      <c r="F33" s="79">
        <v>62.31</v>
      </c>
      <c r="G33" s="79">
        <v>64.2</v>
      </c>
      <c r="H33" s="79">
        <v>64.2</v>
      </c>
      <c r="I33" s="79">
        <v>64.2</v>
      </c>
      <c r="J33" s="79">
        <v>64.2</v>
      </c>
      <c r="K33" s="79">
        <v>64.2</v>
      </c>
      <c r="L33" s="79">
        <v>64.2</v>
      </c>
      <c r="M33" s="79">
        <v>64.2</v>
      </c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51">
        <f>SUM(B33:X33)</f>
        <v>763.38000000000011</v>
      </c>
      <c r="AA33" s="34"/>
      <c r="AB33" s="26"/>
      <c r="AC33" s="33"/>
    </row>
    <row r="34" spans="1:36" ht="15.75" customHeight="1" x14ac:dyDescent="0.25">
      <c r="A34" s="53" t="s">
        <v>29</v>
      </c>
      <c r="B34" s="70">
        <f>SUM(B30:B33)</f>
        <v>509.56000000000006</v>
      </c>
      <c r="C34" s="70">
        <f t="shared" ref="C34:X34" si="7">SUM(C30:C33)</f>
        <v>930</v>
      </c>
      <c r="D34" s="70">
        <f>SUM(D30:D33)</f>
        <v>669.3</v>
      </c>
      <c r="E34" s="70">
        <f t="shared" si="7"/>
        <v>813.94</v>
      </c>
      <c r="F34" s="70">
        <f>SUM(F30:F33)</f>
        <v>708.1400000000001</v>
      </c>
      <c r="G34" s="70">
        <f t="shared" si="7"/>
        <v>656.30000000000007</v>
      </c>
      <c r="H34" s="70">
        <f t="shared" si="7"/>
        <v>1476.07</v>
      </c>
      <c r="I34" s="70">
        <f t="shared" si="7"/>
        <v>837.84</v>
      </c>
      <c r="J34" s="70">
        <f t="shared" si="7"/>
        <v>767.3900000000001</v>
      </c>
      <c r="K34" s="70">
        <f t="shared" si="7"/>
        <v>767.96</v>
      </c>
      <c r="L34" s="70">
        <f t="shared" si="7"/>
        <v>642.95000000000005</v>
      </c>
      <c r="M34" s="70">
        <f t="shared" si="7"/>
        <v>605.93000000000006</v>
      </c>
      <c r="N34" s="70"/>
      <c r="O34" s="70"/>
      <c r="P34" s="70"/>
      <c r="Q34" s="70"/>
      <c r="R34" s="70"/>
      <c r="S34" s="70"/>
      <c r="T34" s="70">
        <f t="shared" si="7"/>
        <v>0</v>
      </c>
      <c r="U34" s="70">
        <f t="shared" si="7"/>
        <v>0</v>
      </c>
      <c r="V34" s="70">
        <f t="shared" si="7"/>
        <v>0</v>
      </c>
      <c r="W34" s="70">
        <f t="shared" si="7"/>
        <v>0</v>
      </c>
      <c r="X34" s="70">
        <f t="shared" si="7"/>
        <v>0</v>
      </c>
      <c r="Y34" s="70">
        <f t="shared" ref="Y34" si="8">SUM(Y30:Y33)</f>
        <v>9385.380000000001</v>
      </c>
      <c r="AA34" s="34"/>
      <c r="AB34" s="26"/>
      <c r="AC34" s="33"/>
    </row>
    <row r="35" spans="1:36" ht="15.75" customHeight="1" x14ac:dyDescent="0.25">
      <c r="A35" s="69" t="s">
        <v>49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3"/>
      <c r="AA35" s="34"/>
      <c r="AB35" s="26"/>
      <c r="AC35" s="33"/>
    </row>
    <row r="36" spans="1:36" ht="15.75" customHeight="1" x14ac:dyDescent="0.25">
      <c r="A36" s="90" t="s">
        <v>50</v>
      </c>
      <c r="B36" s="79">
        <v>300</v>
      </c>
      <c r="C36" s="79">
        <v>900</v>
      </c>
      <c r="D36" s="79">
        <v>300</v>
      </c>
      <c r="E36" s="79">
        <v>300</v>
      </c>
      <c r="F36" s="79">
        <v>300</v>
      </c>
      <c r="G36" s="79">
        <v>300</v>
      </c>
      <c r="H36" s="79">
        <v>300</v>
      </c>
      <c r="I36" s="79">
        <v>300</v>
      </c>
      <c r="J36" s="79">
        <v>300</v>
      </c>
      <c r="K36" s="79">
        <v>300</v>
      </c>
      <c r="L36" s="79">
        <v>300</v>
      </c>
      <c r="M36" s="79">
        <v>300</v>
      </c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51">
        <f t="shared" ref="Y36:Y45" si="9">SUM(B36:X36)</f>
        <v>4200</v>
      </c>
      <c r="AA36" s="34"/>
      <c r="AB36" s="26"/>
      <c r="AC36" s="33"/>
    </row>
    <row r="37" spans="1:36" ht="15.75" customHeight="1" x14ac:dyDescent="0.25">
      <c r="A37" s="91" t="s">
        <v>60</v>
      </c>
      <c r="B37" s="79">
        <v>0</v>
      </c>
      <c r="C37" s="79"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0</v>
      </c>
      <c r="L37" s="79">
        <v>0</v>
      </c>
      <c r="M37" s="79">
        <v>0</v>
      </c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51">
        <f t="shared" si="9"/>
        <v>0</v>
      </c>
      <c r="AA37" s="34"/>
      <c r="AB37" s="26"/>
      <c r="AC37" s="33"/>
    </row>
    <row r="38" spans="1:36" ht="15.75" customHeight="1" x14ac:dyDescent="0.25">
      <c r="A38" s="91" t="s">
        <v>61</v>
      </c>
      <c r="B38" s="79">
        <v>200</v>
      </c>
      <c r="C38" s="79">
        <v>0</v>
      </c>
      <c r="D38" s="79">
        <v>0</v>
      </c>
      <c r="E38" s="79">
        <v>0</v>
      </c>
      <c r="F38" s="79">
        <v>0</v>
      </c>
      <c r="G38" s="79">
        <v>0</v>
      </c>
      <c r="H38" s="79">
        <v>150</v>
      </c>
      <c r="I38" s="79">
        <v>0</v>
      </c>
      <c r="J38" s="79">
        <v>0</v>
      </c>
      <c r="K38" s="79">
        <v>0</v>
      </c>
      <c r="L38" s="79">
        <v>0</v>
      </c>
      <c r="M38" s="79">
        <v>139</v>
      </c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51">
        <f t="shared" si="9"/>
        <v>489</v>
      </c>
      <c r="AA38" s="34"/>
      <c r="AB38" s="26"/>
      <c r="AC38" s="33"/>
    </row>
    <row r="39" spans="1:36" ht="15.75" customHeight="1" x14ac:dyDescent="0.25">
      <c r="A39" s="99" t="s">
        <v>69</v>
      </c>
      <c r="B39" s="79">
        <v>0</v>
      </c>
      <c r="C39" s="79">
        <v>0</v>
      </c>
      <c r="D39" s="79">
        <v>0</v>
      </c>
      <c r="E39" s="79">
        <v>0</v>
      </c>
      <c r="F39" s="79">
        <v>0</v>
      </c>
      <c r="G39" s="79">
        <v>0</v>
      </c>
      <c r="H39" s="79">
        <v>0</v>
      </c>
      <c r="I39" s="79">
        <v>0</v>
      </c>
      <c r="J39" s="79">
        <v>0</v>
      </c>
      <c r="K39" s="79">
        <v>0</v>
      </c>
      <c r="L39" s="79">
        <v>0</v>
      </c>
      <c r="M39" s="79">
        <v>0</v>
      </c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51">
        <f t="shared" si="9"/>
        <v>0</v>
      </c>
      <c r="AA39" s="34"/>
      <c r="AB39" s="26"/>
      <c r="AC39" s="33"/>
    </row>
    <row r="40" spans="1:36" ht="15.75" customHeight="1" x14ac:dyDescent="0.25">
      <c r="A40" s="99" t="s">
        <v>70</v>
      </c>
      <c r="B40" s="79">
        <v>0</v>
      </c>
      <c r="C40" s="79">
        <v>0</v>
      </c>
      <c r="D40" s="79">
        <v>0</v>
      </c>
      <c r="E40" s="79">
        <v>0</v>
      </c>
      <c r="F40" s="79">
        <v>0</v>
      </c>
      <c r="G40" s="79">
        <v>0</v>
      </c>
      <c r="H40" s="79">
        <v>0</v>
      </c>
      <c r="I40" s="79">
        <v>0</v>
      </c>
      <c r="J40" s="79">
        <v>0</v>
      </c>
      <c r="K40" s="79">
        <v>0</v>
      </c>
      <c r="L40" s="79">
        <v>0</v>
      </c>
      <c r="M40" s="79">
        <v>0</v>
      </c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51">
        <f t="shared" si="9"/>
        <v>0</v>
      </c>
      <c r="AA40" s="34"/>
      <c r="AB40" s="26"/>
      <c r="AC40" s="33"/>
    </row>
    <row r="41" spans="1:36" ht="15.75" customHeight="1" x14ac:dyDescent="0.25">
      <c r="A41" s="99" t="s">
        <v>71</v>
      </c>
      <c r="B41" s="79">
        <v>0</v>
      </c>
      <c r="C41" s="79">
        <v>0</v>
      </c>
      <c r="D41" s="79">
        <v>0</v>
      </c>
      <c r="E41" s="79">
        <v>0</v>
      </c>
      <c r="F41" s="79">
        <v>0</v>
      </c>
      <c r="G41" s="79">
        <v>0</v>
      </c>
      <c r="H41" s="79">
        <v>0</v>
      </c>
      <c r="I41" s="79">
        <v>0</v>
      </c>
      <c r="J41" s="79">
        <v>0</v>
      </c>
      <c r="K41" s="79">
        <v>0</v>
      </c>
      <c r="L41" s="79">
        <v>0</v>
      </c>
      <c r="M41" s="79">
        <v>0</v>
      </c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51">
        <f t="shared" si="9"/>
        <v>0</v>
      </c>
      <c r="AA41" s="34"/>
      <c r="AB41" s="26"/>
      <c r="AC41" s="33"/>
    </row>
    <row r="42" spans="1:36" ht="15.75" customHeight="1" x14ac:dyDescent="0.25">
      <c r="A42" s="100" t="s">
        <v>80</v>
      </c>
      <c r="B42" s="79">
        <v>0</v>
      </c>
      <c r="C42" s="79">
        <v>2000</v>
      </c>
      <c r="D42" s="79">
        <v>0</v>
      </c>
      <c r="E42" s="79">
        <v>800</v>
      </c>
      <c r="F42" s="79">
        <v>135</v>
      </c>
      <c r="G42" s="79">
        <v>69.900000000000006</v>
      </c>
      <c r="H42" s="79">
        <v>400</v>
      </c>
      <c r="I42" s="79">
        <v>0</v>
      </c>
      <c r="J42" s="79">
        <v>0</v>
      </c>
      <c r="K42" s="79">
        <v>0</v>
      </c>
      <c r="L42" s="79">
        <v>781</v>
      </c>
      <c r="M42" s="79">
        <v>0</v>
      </c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51">
        <f t="shared" si="9"/>
        <v>4185.8999999999996</v>
      </c>
      <c r="AA42" s="34"/>
      <c r="AB42" s="26"/>
      <c r="AC42" s="33"/>
    </row>
    <row r="43" spans="1:36" ht="15.75" customHeight="1" x14ac:dyDescent="0.25">
      <c r="A43" s="101" t="s">
        <v>81</v>
      </c>
      <c r="B43" s="79">
        <v>0</v>
      </c>
      <c r="C43" s="79">
        <v>300</v>
      </c>
      <c r="D43" s="79">
        <v>0</v>
      </c>
      <c r="E43" s="79">
        <v>0</v>
      </c>
      <c r="F43" s="79">
        <v>0</v>
      </c>
      <c r="G43" s="79">
        <v>0</v>
      </c>
      <c r="H43" s="79">
        <v>0</v>
      </c>
      <c r="I43" s="79">
        <v>439</v>
      </c>
      <c r="J43" s="79">
        <v>0</v>
      </c>
      <c r="K43" s="79">
        <v>0</v>
      </c>
      <c r="L43" s="79">
        <v>0</v>
      </c>
      <c r="M43" s="79">
        <v>0</v>
      </c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51">
        <f t="shared" si="9"/>
        <v>739</v>
      </c>
      <c r="AA43" s="34"/>
      <c r="AB43" s="26"/>
      <c r="AC43" s="33"/>
    </row>
    <row r="44" spans="1:36" ht="15.75" customHeight="1" x14ac:dyDescent="0.25">
      <c r="A44" s="99" t="s">
        <v>72</v>
      </c>
      <c r="B44" s="79">
        <v>0</v>
      </c>
      <c r="C44" s="79">
        <v>0</v>
      </c>
      <c r="D44" s="79">
        <v>0</v>
      </c>
      <c r="E44" s="79">
        <v>0</v>
      </c>
      <c r="F44" s="79">
        <v>0</v>
      </c>
      <c r="G44" s="79">
        <v>0</v>
      </c>
      <c r="H44" s="79">
        <v>0</v>
      </c>
      <c r="I44" s="79">
        <v>0</v>
      </c>
      <c r="J44" s="79">
        <v>0</v>
      </c>
      <c r="K44" s="79">
        <v>0</v>
      </c>
      <c r="L44" s="79">
        <v>0</v>
      </c>
      <c r="M44" s="79">
        <v>0</v>
      </c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51">
        <f t="shared" si="9"/>
        <v>0</v>
      </c>
      <c r="AA44" s="34"/>
      <c r="AB44" s="26"/>
      <c r="AC44" s="33"/>
    </row>
    <row r="45" spans="1:36" ht="15.75" customHeight="1" x14ac:dyDescent="0.25">
      <c r="A45" s="99" t="s">
        <v>73</v>
      </c>
      <c r="B45" s="79">
        <v>0</v>
      </c>
      <c r="C45" s="79">
        <v>586.32000000000005</v>
      </c>
      <c r="D45" s="79">
        <v>0</v>
      </c>
      <c r="E45" s="79">
        <v>0</v>
      </c>
      <c r="F45" s="79">
        <v>0</v>
      </c>
      <c r="G45" s="79">
        <v>0</v>
      </c>
      <c r="H45" s="79">
        <v>0</v>
      </c>
      <c r="I45" s="79">
        <v>0</v>
      </c>
      <c r="J45" s="79">
        <v>0</v>
      </c>
      <c r="K45" s="79">
        <v>0</v>
      </c>
      <c r="L45" s="79">
        <v>0</v>
      </c>
      <c r="M45" s="79">
        <v>0</v>
      </c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51">
        <f t="shared" si="9"/>
        <v>586.32000000000005</v>
      </c>
      <c r="AA45" s="34"/>
      <c r="AB45" s="26"/>
      <c r="AC45" s="33"/>
    </row>
    <row r="46" spans="1:36" ht="16.5" customHeight="1" x14ac:dyDescent="0.25">
      <c r="A46" s="53" t="s">
        <v>25</v>
      </c>
      <c r="B46" s="70">
        <f t="shared" ref="B46:X46" si="10">SUM(B36:B45)</f>
        <v>500</v>
      </c>
      <c r="C46" s="70">
        <f t="shared" si="10"/>
        <v>3786.32</v>
      </c>
      <c r="D46" s="70">
        <f t="shared" si="10"/>
        <v>300</v>
      </c>
      <c r="E46" s="70">
        <f t="shared" si="10"/>
        <v>1100</v>
      </c>
      <c r="F46" s="70">
        <f t="shared" si="10"/>
        <v>435</v>
      </c>
      <c r="G46" s="70">
        <f t="shared" si="10"/>
        <v>369.9</v>
      </c>
      <c r="H46" s="70">
        <f t="shared" si="10"/>
        <v>850</v>
      </c>
      <c r="I46" s="70">
        <f t="shared" si="10"/>
        <v>739</v>
      </c>
      <c r="J46" s="70">
        <f t="shared" si="10"/>
        <v>300</v>
      </c>
      <c r="K46" s="70">
        <f t="shared" si="10"/>
        <v>300</v>
      </c>
      <c r="L46" s="70">
        <f t="shared" si="10"/>
        <v>1081</v>
      </c>
      <c r="M46" s="70">
        <f t="shared" si="10"/>
        <v>439</v>
      </c>
      <c r="N46" s="70"/>
      <c r="O46" s="70"/>
      <c r="P46" s="70"/>
      <c r="Q46" s="70"/>
      <c r="R46" s="70"/>
      <c r="S46" s="70"/>
      <c r="T46" s="70">
        <f t="shared" si="10"/>
        <v>0</v>
      </c>
      <c r="U46" s="70">
        <f t="shared" si="10"/>
        <v>0</v>
      </c>
      <c r="V46" s="70">
        <f t="shared" si="10"/>
        <v>0</v>
      </c>
      <c r="W46" s="70">
        <f t="shared" si="10"/>
        <v>0</v>
      </c>
      <c r="X46" s="70">
        <f t="shared" si="10"/>
        <v>0</v>
      </c>
      <c r="Y46" s="70">
        <f>SUM(Y36:Y45)</f>
        <v>10200.219999999999</v>
      </c>
      <c r="Z46" s="33"/>
      <c r="AA46" s="34"/>
      <c r="AB46" s="26"/>
      <c r="AC46" s="33"/>
      <c r="AD46" s="33"/>
      <c r="AE46" s="33"/>
      <c r="AF46" s="33"/>
      <c r="AG46" s="33"/>
      <c r="AH46" s="33"/>
      <c r="AI46" s="33"/>
      <c r="AJ46" s="33"/>
    </row>
    <row r="47" spans="1:36" ht="15.75" customHeight="1" x14ac:dyDescent="0.25">
      <c r="A47" s="69" t="s">
        <v>51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3"/>
      <c r="AA47" s="34"/>
      <c r="AB47" s="26"/>
      <c r="AC47" s="33"/>
    </row>
    <row r="48" spans="1:36" ht="15.75" customHeight="1" x14ac:dyDescent="0.25">
      <c r="A48" s="66" t="s">
        <v>62</v>
      </c>
      <c r="B48" s="79">
        <v>0</v>
      </c>
      <c r="C48" s="79">
        <v>0</v>
      </c>
      <c r="D48" s="79">
        <v>0</v>
      </c>
      <c r="E48" s="79">
        <v>0</v>
      </c>
      <c r="F48" s="79">
        <v>0</v>
      </c>
      <c r="G48" s="79">
        <v>0</v>
      </c>
      <c r="H48" s="79">
        <v>0</v>
      </c>
      <c r="I48" s="79">
        <v>0</v>
      </c>
      <c r="J48" s="79">
        <v>0</v>
      </c>
      <c r="K48" s="79">
        <v>0</v>
      </c>
      <c r="L48" s="79">
        <v>0</v>
      </c>
      <c r="M48" s="79">
        <v>0</v>
      </c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51">
        <f t="shared" ref="Y48:Y53" si="11">SUM(B48:X48)</f>
        <v>0</v>
      </c>
      <c r="AA48" s="34"/>
      <c r="AB48" s="26"/>
      <c r="AC48" s="33"/>
    </row>
    <row r="49" spans="1:36" ht="15.75" customHeight="1" x14ac:dyDescent="0.25">
      <c r="A49" s="66" t="s">
        <v>63</v>
      </c>
      <c r="B49" s="79">
        <v>0</v>
      </c>
      <c r="C49" s="79">
        <v>0</v>
      </c>
      <c r="D49" s="79">
        <v>0</v>
      </c>
      <c r="E49" s="79">
        <v>0</v>
      </c>
      <c r="F49" s="79">
        <v>0</v>
      </c>
      <c r="G49" s="79">
        <v>0</v>
      </c>
      <c r="H49" s="79">
        <v>0</v>
      </c>
      <c r="I49" s="79">
        <v>0</v>
      </c>
      <c r="J49" s="79">
        <v>0</v>
      </c>
      <c r="K49" s="79">
        <v>0</v>
      </c>
      <c r="L49" s="79">
        <v>0</v>
      </c>
      <c r="M49" s="79">
        <v>0</v>
      </c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51">
        <f t="shared" si="11"/>
        <v>0</v>
      </c>
      <c r="AA49" s="34"/>
      <c r="AB49" s="26"/>
      <c r="AC49" s="33"/>
    </row>
    <row r="50" spans="1:36" ht="15.75" customHeight="1" x14ac:dyDescent="0.25">
      <c r="A50" s="66" t="s">
        <v>64</v>
      </c>
      <c r="B50" s="79">
        <v>0</v>
      </c>
      <c r="C50" s="79">
        <v>190</v>
      </c>
      <c r="D50" s="79">
        <v>0</v>
      </c>
      <c r="E50" s="79">
        <v>0</v>
      </c>
      <c r="F50" s="79">
        <v>0</v>
      </c>
      <c r="G50" s="79">
        <v>0</v>
      </c>
      <c r="H50" s="79">
        <v>0</v>
      </c>
      <c r="I50" s="79">
        <v>0</v>
      </c>
      <c r="J50" s="79">
        <v>0</v>
      </c>
      <c r="K50" s="79">
        <v>0</v>
      </c>
      <c r="L50" s="79">
        <v>0</v>
      </c>
      <c r="M50" s="79">
        <v>0</v>
      </c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51">
        <f t="shared" si="11"/>
        <v>190</v>
      </c>
      <c r="AA50" s="34"/>
      <c r="AB50" s="26"/>
      <c r="AC50" s="33"/>
    </row>
    <row r="51" spans="1:36" ht="15.75" customHeight="1" x14ac:dyDescent="0.25">
      <c r="A51" s="66" t="s">
        <v>65</v>
      </c>
      <c r="B51" s="79">
        <v>0</v>
      </c>
      <c r="C51" s="79">
        <v>0</v>
      </c>
      <c r="D51" s="79">
        <v>0</v>
      </c>
      <c r="E51" s="79">
        <v>0</v>
      </c>
      <c r="F51" s="79">
        <v>0</v>
      </c>
      <c r="G51" s="79">
        <v>39.9</v>
      </c>
      <c r="H51" s="79">
        <v>0</v>
      </c>
      <c r="I51" s="79">
        <v>0</v>
      </c>
      <c r="J51" s="79">
        <v>0</v>
      </c>
      <c r="K51" s="79">
        <v>0</v>
      </c>
      <c r="L51" s="79">
        <v>79</v>
      </c>
      <c r="M51" s="79">
        <v>73.959999999999994</v>
      </c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51">
        <f t="shared" si="11"/>
        <v>192.86</v>
      </c>
      <c r="AA51" s="34"/>
      <c r="AB51" s="26"/>
      <c r="AC51" s="33"/>
    </row>
    <row r="52" spans="1:36" ht="15.75" customHeight="1" x14ac:dyDescent="0.25">
      <c r="A52" s="66" t="s">
        <v>66</v>
      </c>
      <c r="B52" s="79">
        <v>0</v>
      </c>
      <c r="C52" s="79">
        <v>0</v>
      </c>
      <c r="D52" s="79">
        <v>58.1</v>
      </c>
      <c r="E52" s="79">
        <v>140</v>
      </c>
      <c r="F52" s="79">
        <v>0</v>
      </c>
      <c r="G52" s="79">
        <v>0</v>
      </c>
      <c r="H52" s="79">
        <v>0</v>
      </c>
      <c r="I52" s="79">
        <v>0</v>
      </c>
      <c r="J52" s="79">
        <v>0</v>
      </c>
      <c r="K52" s="79">
        <v>0</v>
      </c>
      <c r="L52" s="79">
        <v>0</v>
      </c>
      <c r="M52" s="79">
        <v>0</v>
      </c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51">
        <f t="shared" si="11"/>
        <v>198.1</v>
      </c>
      <c r="AA52" s="34"/>
      <c r="AB52" s="26"/>
      <c r="AC52" s="33"/>
    </row>
    <row r="53" spans="1:36" ht="15.75" customHeight="1" x14ac:dyDescent="0.25">
      <c r="A53" s="66" t="s">
        <v>67</v>
      </c>
      <c r="B53" s="79">
        <v>0</v>
      </c>
      <c r="C53" s="79">
        <v>2670.55</v>
      </c>
      <c r="D53" s="79">
        <v>72</v>
      </c>
      <c r="E53" s="79">
        <v>0</v>
      </c>
      <c r="F53" s="79">
        <v>87.63</v>
      </c>
      <c r="G53" s="79">
        <v>3530</v>
      </c>
      <c r="H53" s="79">
        <v>0</v>
      </c>
      <c r="I53" s="79">
        <v>0</v>
      </c>
      <c r="J53" s="79">
        <v>0</v>
      </c>
      <c r="K53" s="79">
        <v>0</v>
      </c>
      <c r="L53" s="79">
        <v>0</v>
      </c>
      <c r="M53" s="79">
        <v>0</v>
      </c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51">
        <f t="shared" si="11"/>
        <v>6360.18</v>
      </c>
      <c r="AA53" s="34"/>
      <c r="AB53" s="26"/>
      <c r="AC53" s="33"/>
    </row>
    <row r="54" spans="1:36" ht="15.75" customHeight="1" x14ac:dyDescent="0.25">
      <c r="A54" s="53" t="s">
        <v>26</v>
      </c>
      <c r="B54" s="71">
        <f t="shared" ref="B54:Y54" si="12">SUM(B48:B53)</f>
        <v>0</v>
      </c>
      <c r="C54" s="71">
        <f t="shared" si="12"/>
        <v>2860.55</v>
      </c>
      <c r="D54" s="71">
        <f t="shared" si="12"/>
        <v>130.1</v>
      </c>
      <c r="E54" s="71">
        <f t="shared" si="12"/>
        <v>140</v>
      </c>
      <c r="F54" s="71">
        <f t="shared" si="12"/>
        <v>87.63</v>
      </c>
      <c r="G54" s="71">
        <f t="shared" si="12"/>
        <v>3569.9</v>
      </c>
      <c r="H54" s="71">
        <f>SUM(H48:H53)</f>
        <v>0</v>
      </c>
      <c r="I54" s="71">
        <f t="shared" si="12"/>
        <v>0</v>
      </c>
      <c r="J54" s="71">
        <f t="shared" si="12"/>
        <v>0</v>
      </c>
      <c r="K54" s="71">
        <f t="shared" si="12"/>
        <v>0</v>
      </c>
      <c r="L54" s="71">
        <f t="shared" si="12"/>
        <v>79</v>
      </c>
      <c r="M54" s="71">
        <f t="shared" si="12"/>
        <v>73.959999999999994</v>
      </c>
      <c r="N54" s="71"/>
      <c r="O54" s="71"/>
      <c r="P54" s="71"/>
      <c r="Q54" s="71"/>
      <c r="R54" s="71"/>
      <c r="S54" s="71"/>
      <c r="T54" s="71">
        <f t="shared" si="12"/>
        <v>0</v>
      </c>
      <c r="U54" s="71">
        <f t="shared" si="12"/>
        <v>0</v>
      </c>
      <c r="V54" s="71">
        <f t="shared" si="12"/>
        <v>0</v>
      </c>
      <c r="W54" s="71">
        <f t="shared" si="12"/>
        <v>0</v>
      </c>
      <c r="X54" s="71">
        <f t="shared" si="12"/>
        <v>0</v>
      </c>
      <c r="Y54" s="71">
        <f t="shared" si="12"/>
        <v>6941.14</v>
      </c>
      <c r="Z54" s="33"/>
      <c r="AA54" s="34"/>
      <c r="AB54" s="26"/>
      <c r="AC54" s="33"/>
      <c r="AD54" s="33"/>
      <c r="AE54" s="33"/>
      <c r="AF54" s="33"/>
      <c r="AG54" s="33"/>
      <c r="AH54" s="33"/>
      <c r="AI54" s="33"/>
      <c r="AJ54" s="33"/>
    </row>
    <row r="55" spans="1:36" ht="15.75" customHeight="1" x14ac:dyDescent="0.25">
      <c r="A55" s="69" t="s">
        <v>52</v>
      </c>
      <c r="B55" s="62"/>
      <c r="C55" s="62"/>
      <c r="D55" s="62"/>
      <c r="E55" s="199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3"/>
      <c r="AA55" s="34"/>
      <c r="AB55" s="26"/>
      <c r="AC55" s="33"/>
    </row>
    <row r="56" spans="1:36" ht="15.75" customHeight="1" x14ac:dyDescent="0.25">
      <c r="A56" s="66" t="s">
        <v>131</v>
      </c>
      <c r="B56" s="79">
        <v>0</v>
      </c>
      <c r="C56" s="79">
        <v>0</v>
      </c>
      <c r="D56" s="79">
        <v>391.59</v>
      </c>
      <c r="E56" s="79">
        <v>0</v>
      </c>
      <c r="F56" s="79">
        <v>0</v>
      </c>
      <c r="G56" s="79">
        <v>2264.9</v>
      </c>
      <c r="H56" s="79">
        <v>0</v>
      </c>
      <c r="I56" s="79">
        <v>0</v>
      </c>
      <c r="J56" s="79">
        <v>0</v>
      </c>
      <c r="K56" s="79">
        <v>0</v>
      </c>
      <c r="L56" s="79">
        <v>0</v>
      </c>
      <c r="M56" s="79">
        <v>347.7</v>
      </c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51">
        <f>SUM(B56:X56)</f>
        <v>3004.19</v>
      </c>
      <c r="AA56" s="34"/>
      <c r="AB56" s="26"/>
      <c r="AC56" s="33"/>
    </row>
    <row r="57" spans="1:36" ht="15.75" customHeight="1" x14ac:dyDescent="0.25">
      <c r="A57" s="53" t="s">
        <v>27</v>
      </c>
      <c r="B57" s="70">
        <f t="shared" ref="B57:Y57" si="13">SUM(B56:B56)</f>
        <v>0</v>
      </c>
      <c r="C57" s="70">
        <f t="shared" si="13"/>
        <v>0</v>
      </c>
      <c r="D57" s="70">
        <f t="shared" si="13"/>
        <v>391.59</v>
      </c>
      <c r="E57" s="70">
        <f t="shared" si="13"/>
        <v>0</v>
      </c>
      <c r="F57" s="70">
        <f t="shared" si="13"/>
        <v>0</v>
      </c>
      <c r="G57" s="70">
        <f t="shared" si="13"/>
        <v>2264.9</v>
      </c>
      <c r="H57" s="70">
        <f t="shared" si="13"/>
        <v>0</v>
      </c>
      <c r="I57" s="70">
        <f t="shared" si="13"/>
        <v>0</v>
      </c>
      <c r="J57" s="70">
        <f t="shared" si="13"/>
        <v>0</v>
      </c>
      <c r="K57" s="70">
        <f t="shared" si="13"/>
        <v>0</v>
      </c>
      <c r="L57" s="70">
        <f t="shared" si="13"/>
        <v>0</v>
      </c>
      <c r="M57" s="70">
        <f t="shared" si="13"/>
        <v>347.7</v>
      </c>
      <c r="N57" s="70"/>
      <c r="O57" s="70"/>
      <c r="P57" s="70"/>
      <c r="Q57" s="70"/>
      <c r="R57" s="70"/>
      <c r="S57" s="70"/>
      <c r="T57" s="70">
        <f t="shared" si="13"/>
        <v>0</v>
      </c>
      <c r="U57" s="70">
        <f t="shared" si="13"/>
        <v>0</v>
      </c>
      <c r="V57" s="70">
        <f t="shared" si="13"/>
        <v>0</v>
      </c>
      <c r="W57" s="70">
        <f t="shared" si="13"/>
        <v>0</v>
      </c>
      <c r="X57" s="70">
        <f t="shared" si="13"/>
        <v>0</v>
      </c>
      <c r="Y57" s="72">
        <f t="shared" si="13"/>
        <v>3004.19</v>
      </c>
      <c r="Z57" s="33"/>
      <c r="AA57" s="34"/>
      <c r="AB57" s="26"/>
      <c r="AC57" s="33"/>
      <c r="AD57" s="33"/>
      <c r="AE57" s="33"/>
      <c r="AF57" s="33"/>
      <c r="AG57" s="33"/>
      <c r="AH57" s="33"/>
      <c r="AI57" s="33"/>
      <c r="AJ57" s="33"/>
    </row>
    <row r="58" spans="1:36" ht="15.75" customHeight="1" x14ac:dyDescent="0.25">
      <c r="A58" s="69" t="s">
        <v>113</v>
      </c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3"/>
      <c r="AA58" s="34"/>
      <c r="AB58" s="26"/>
      <c r="AC58" s="33"/>
    </row>
    <row r="59" spans="1:36" ht="15.75" customHeight="1" x14ac:dyDescent="0.25">
      <c r="A59" s="66" t="s">
        <v>114</v>
      </c>
      <c r="B59" s="79">
        <v>0</v>
      </c>
      <c r="C59" s="79">
        <v>1000</v>
      </c>
      <c r="D59" s="79">
        <v>0</v>
      </c>
      <c r="E59" s="79">
        <v>0</v>
      </c>
      <c r="F59" s="79">
        <v>0</v>
      </c>
      <c r="G59" s="79">
        <v>250</v>
      </c>
      <c r="H59" s="79">
        <v>0</v>
      </c>
      <c r="I59" s="79">
        <v>0</v>
      </c>
      <c r="J59" s="79">
        <v>0</v>
      </c>
      <c r="K59" s="79">
        <v>0</v>
      </c>
      <c r="L59" s="79">
        <v>0</v>
      </c>
      <c r="M59" s="79">
        <v>0</v>
      </c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51">
        <f>SUM(B59:X59)</f>
        <v>1250</v>
      </c>
      <c r="AA59" s="34"/>
      <c r="AB59" s="26"/>
      <c r="AC59" s="33"/>
    </row>
    <row r="60" spans="1:36" ht="15.75" customHeight="1" x14ac:dyDescent="0.25">
      <c r="A60" s="53" t="s">
        <v>57</v>
      </c>
      <c r="B60" s="70">
        <f t="shared" ref="B60:Y60" si="14">SUM(B59:B59)</f>
        <v>0</v>
      </c>
      <c r="C60" s="70">
        <f t="shared" si="14"/>
        <v>1000</v>
      </c>
      <c r="D60" s="70">
        <f t="shared" si="14"/>
        <v>0</v>
      </c>
      <c r="E60" s="70">
        <f t="shared" si="14"/>
        <v>0</v>
      </c>
      <c r="F60" s="70">
        <f t="shared" si="14"/>
        <v>0</v>
      </c>
      <c r="G60" s="70">
        <f t="shared" si="14"/>
        <v>250</v>
      </c>
      <c r="H60" s="70">
        <f t="shared" si="14"/>
        <v>0</v>
      </c>
      <c r="I60" s="70">
        <f t="shared" si="14"/>
        <v>0</v>
      </c>
      <c r="J60" s="70">
        <f t="shared" si="14"/>
        <v>0</v>
      </c>
      <c r="K60" s="70">
        <f t="shared" si="14"/>
        <v>0</v>
      </c>
      <c r="L60" s="70">
        <f t="shared" si="14"/>
        <v>0</v>
      </c>
      <c r="M60" s="70">
        <f t="shared" si="14"/>
        <v>0</v>
      </c>
      <c r="N60" s="70"/>
      <c r="O60" s="70"/>
      <c r="P60" s="70"/>
      <c r="Q60" s="70"/>
      <c r="R60" s="70"/>
      <c r="S60" s="70"/>
      <c r="T60" s="70">
        <f t="shared" si="14"/>
        <v>0</v>
      </c>
      <c r="U60" s="70">
        <f t="shared" si="14"/>
        <v>0</v>
      </c>
      <c r="V60" s="70">
        <f t="shared" si="14"/>
        <v>0</v>
      </c>
      <c r="W60" s="70">
        <f t="shared" si="14"/>
        <v>0</v>
      </c>
      <c r="X60" s="70">
        <f t="shared" si="14"/>
        <v>0</v>
      </c>
      <c r="Y60" s="72">
        <f t="shared" si="14"/>
        <v>1250</v>
      </c>
      <c r="Z60" s="26"/>
      <c r="AA60" s="34"/>
      <c r="AB60" s="26"/>
      <c r="AC60" s="33"/>
      <c r="AD60" s="33"/>
      <c r="AE60" s="33"/>
      <c r="AF60" s="33"/>
      <c r="AG60" s="33"/>
      <c r="AH60" s="33"/>
      <c r="AI60" s="33"/>
      <c r="AJ60" s="33"/>
    </row>
    <row r="61" spans="1:36" ht="15.75" customHeight="1" x14ac:dyDescent="0.25">
      <c r="A61" s="69" t="s">
        <v>54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3"/>
      <c r="Z61" s="33"/>
      <c r="AA61" s="34"/>
      <c r="AB61" s="26"/>
      <c r="AC61" s="33"/>
      <c r="AD61" s="33"/>
      <c r="AE61" s="33"/>
      <c r="AF61" s="33"/>
      <c r="AG61" s="33"/>
      <c r="AH61" s="33"/>
      <c r="AI61" s="33"/>
      <c r="AJ61" s="33"/>
    </row>
    <row r="62" spans="1:36" ht="15.75" customHeight="1" x14ac:dyDescent="0.25">
      <c r="A62" s="66" t="s">
        <v>55</v>
      </c>
      <c r="B62" s="79">
        <v>107.61</v>
      </c>
      <c r="C62" s="79">
        <v>105</v>
      </c>
      <c r="D62" s="79">
        <v>105</v>
      </c>
      <c r="E62" s="79">
        <v>104.99</v>
      </c>
      <c r="F62" s="79">
        <v>104.99</v>
      </c>
      <c r="G62" s="79">
        <v>104.99</v>
      </c>
      <c r="H62" s="79">
        <v>104.99</v>
      </c>
      <c r="I62" s="79">
        <v>118</v>
      </c>
      <c r="J62" s="79">
        <v>118</v>
      </c>
      <c r="K62" s="79">
        <v>118</v>
      </c>
      <c r="L62" s="79">
        <v>118</v>
      </c>
      <c r="M62" s="79">
        <v>118</v>
      </c>
      <c r="N62" s="79"/>
      <c r="O62" s="79"/>
      <c r="P62" s="79"/>
      <c r="Q62" s="79"/>
      <c r="R62" s="79"/>
      <c r="S62" s="79"/>
      <c r="U62" s="79"/>
      <c r="V62" s="79"/>
      <c r="W62" s="79"/>
      <c r="X62" s="79"/>
      <c r="Y62" s="51">
        <f>SUM(B62:X62)</f>
        <v>1327.5700000000002</v>
      </c>
      <c r="Z62" s="33"/>
      <c r="AA62" s="34"/>
      <c r="AB62" s="26"/>
      <c r="AC62" s="33"/>
      <c r="AD62" s="33"/>
      <c r="AE62" s="33"/>
      <c r="AF62" s="33"/>
      <c r="AG62" s="33"/>
      <c r="AH62" s="33"/>
      <c r="AI62" s="33"/>
      <c r="AJ62" s="33"/>
    </row>
    <row r="63" spans="1:36" ht="15.75" customHeight="1" x14ac:dyDescent="0.25">
      <c r="A63" s="66" t="s">
        <v>56</v>
      </c>
      <c r="B63" s="79">
        <v>0</v>
      </c>
      <c r="C63" s="79">
        <v>0</v>
      </c>
      <c r="D63" s="79">
        <v>11.25</v>
      </c>
      <c r="E63" s="79">
        <v>11.25</v>
      </c>
      <c r="F63" s="79">
        <v>0</v>
      </c>
      <c r="G63" s="79">
        <v>4.0999999999999996</v>
      </c>
      <c r="H63" s="79">
        <v>0</v>
      </c>
      <c r="I63" s="79">
        <v>4.0999999999999996</v>
      </c>
      <c r="J63" s="79">
        <v>0</v>
      </c>
      <c r="K63" s="79">
        <v>0</v>
      </c>
      <c r="L63" s="79">
        <v>0</v>
      </c>
      <c r="M63" s="79">
        <v>0</v>
      </c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51">
        <f>SUM(B63:X63)</f>
        <v>30.700000000000003</v>
      </c>
      <c r="Z63" s="33"/>
      <c r="AA63" s="34"/>
      <c r="AB63" s="26"/>
      <c r="AC63" s="33"/>
      <c r="AD63" s="33"/>
      <c r="AE63" s="33"/>
      <c r="AF63" s="33"/>
      <c r="AG63" s="33"/>
      <c r="AH63" s="33"/>
      <c r="AI63" s="33"/>
      <c r="AJ63" s="33"/>
    </row>
    <row r="64" spans="1:36" ht="15.75" customHeight="1" x14ac:dyDescent="0.25">
      <c r="A64" s="53" t="s">
        <v>58</v>
      </c>
      <c r="B64" s="70">
        <f t="shared" ref="B64:Y64" si="15">SUM(B62:B63)</f>
        <v>107.61</v>
      </c>
      <c r="C64" s="70">
        <f t="shared" si="15"/>
        <v>105</v>
      </c>
      <c r="D64" s="70">
        <f t="shared" si="15"/>
        <v>116.25</v>
      </c>
      <c r="E64" s="70">
        <f t="shared" si="15"/>
        <v>116.24</v>
      </c>
      <c r="F64" s="70">
        <f t="shared" si="15"/>
        <v>104.99</v>
      </c>
      <c r="G64" s="70">
        <f t="shared" si="15"/>
        <v>109.08999999999999</v>
      </c>
      <c r="H64" s="70">
        <f t="shared" si="15"/>
        <v>104.99</v>
      </c>
      <c r="I64" s="70">
        <f t="shared" si="15"/>
        <v>122.1</v>
      </c>
      <c r="J64" s="70">
        <f t="shared" si="15"/>
        <v>118</v>
      </c>
      <c r="K64" s="70">
        <f t="shared" si="15"/>
        <v>118</v>
      </c>
      <c r="L64" s="70">
        <f t="shared" si="15"/>
        <v>118</v>
      </c>
      <c r="M64" s="70">
        <f t="shared" si="15"/>
        <v>118</v>
      </c>
      <c r="N64" s="70"/>
      <c r="O64" s="70"/>
      <c r="P64" s="70"/>
      <c r="Q64" s="70"/>
      <c r="R64" s="70"/>
      <c r="S64" s="70"/>
      <c r="T64" s="70">
        <f>SUM(T63:T63)</f>
        <v>0</v>
      </c>
      <c r="U64" s="70">
        <f t="shared" si="15"/>
        <v>0</v>
      </c>
      <c r="V64" s="70">
        <f t="shared" si="15"/>
        <v>0</v>
      </c>
      <c r="W64" s="70">
        <f t="shared" si="15"/>
        <v>0</v>
      </c>
      <c r="X64" s="70">
        <f t="shared" si="15"/>
        <v>0</v>
      </c>
      <c r="Y64" s="72">
        <f t="shared" si="15"/>
        <v>1358.2700000000002</v>
      </c>
      <c r="Z64" s="33"/>
      <c r="AA64" s="34"/>
    </row>
    <row r="65" spans="1:29" ht="15.75" customHeight="1" x14ac:dyDescent="0.25">
      <c r="A65" s="69" t="s">
        <v>133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3"/>
      <c r="Z65" s="33"/>
      <c r="AA65" s="34"/>
    </row>
    <row r="66" spans="1:29" ht="15.75" customHeight="1" x14ac:dyDescent="0.25">
      <c r="A66" s="230" t="s">
        <v>91</v>
      </c>
      <c r="B66" s="79">
        <v>0</v>
      </c>
      <c r="C66" s="79">
        <v>0</v>
      </c>
      <c r="D66" s="79">
        <v>0</v>
      </c>
      <c r="E66" s="79">
        <v>0</v>
      </c>
      <c r="F66" s="79">
        <v>500</v>
      </c>
      <c r="G66" s="79">
        <v>0</v>
      </c>
      <c r="H66" s="79">
        <v>500</v>
      </c>
      <c r="I66" s="79">
        <v>0</v>
      </c>
      <c r="J66" s="79">
        <v>0</v>
      </c>
      <c r="K66" s="79">
        <v>0</v>
      </c>
      <c r="L66" s="79">
        <v>0</v>
      </c>
      <c r="M66" s="79">
        <v>0</v>
      </c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51">
        <f>SUM(B66:X66)</f>
        <v>1000</v>
      </c>
      <c r="Z66" s="33"/>
      <c r="AA66" s="34"/>
    </row>
    <row r="67" spans="1:29" ht="15.75" customHeight="1" x14ac:dyDescent="0.25">
      <c r="A67" s="229" t="s">
        <v>134</v>
      </c>
      <c r="B67" s="79">
        <v>0</v>
      </c>
      <c r="C67" s="79">
        <v>0</v>
      </c>
      <c r="D67" s="79">
        <v>0</v>
      </c>
      <c r="E67" s="79">
        <v>0</v>
      </c>
      <c r="F67" s="79">
        <v>0</v>
      </c>
      <c r="G67" s="79">
        <v>0</v>
      </c>
      <c r="H67" s="79">
        <v>0</v>
      </c>
      <c r="I67" s="79">
        <v>0</v>
      </c>
      <c r="J67" s="79">
        <v>0</v>
      </c>
      <c r="K67" s="79">
        <v>0</v>
      </c>
      <c r="L67" s="79">
        <v>300</v>
      </c>
      <c r="M67" s="79">
        <v>200</v>
      </c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51">
        <f>SUM(B67:X67)</f>
        <v>500</v>
      </c>
      <c r="AA67" s="34"/>
      <c r="AB67" s="26"/>
      <c r="AC67" s="33"/>
    </row>
    <row r="68" spans="1:29" ht="15.75" customHeight="1" x14ac:dyDescent="0.25">
      <c r="A68" s="103"/>
      <c r="B68" s="70">
        <f>SUM(B66:B67)</f>
        <v>0</v>
      </c>
      <c r="C68" s="70">
        <f t="shared" ref="C68:Y68" si="16">SUM(C66:C67)</f>
        <v>0</v>
      </c>
      <c r="D68" s="70">
        <f t="shared" si="16"/>
        <v>0</v>
      </c>
      <c r="E68" s="70">
        <f t="shared" si="16"/>
        <v>0</v>
      </c>
      <c r="F68" s="70">
        <f t="shared" si="16"/>
        <v>500</v>
      </c>
      <c r="G68" s="70">
        <f t="shared" si="16"/>
        <v>0</v>
      </c>
      <c r="H68" s="70">
        <f t="shared" si="16"/>
        <v>500</v>
      </c>
      <c r="I68" s="70">
        <f t="shared" si="16"/>
        <v>0</v>
      </c>
      <c r="J68" s="70">
        <f t="shared" si="16"/>
        <v>0</v>
      </c>
      <c r="K68" s="70">
        <f t="shared" si="16"/>
        <v>0</v>
      </c>
      <c r="L68" s="70">
        <f t="shared" si="16"/>
        <v>300</v>
      </c>
      <c r="M68" s="70">
        <f t="shared" si="16"/>
        <v>200</v>
      </c>
      <c r="N68" s="70"/>
      <c r="O68" s="70"/>
      <c r="P68" s="70"/>
      <c r="Q68" s="70"/>
      <c r="R68" s="70"/>
      <c r="S68" s="70"/>
      <c r="T68" s="70">
        <f t="shared" si="16"/>
        <v>0</v>
      </c>
      <c r="U68" s="70">
        <f t="shared" si="16"/>
        <v>0</v>
      </c>
      <c r="V68" s="70">
        <f t="shared" si="16"/>
        <v>0</v>
      </c>
      <c r="W68" s="70">
        <f t="shared" si="16"/>
        <v>0</v>
      </c>
      <c r="X68" s="70">
        <f t="shared" si="16"/>
        <v>0</v>
      </c>
      <c r="Y68" s="70">
        <f t="shared" si="16"/>
        <v>1500</v>
      </c>
      <c r="Z68" s="33"/>
      <c r="AA68" s="34"/>
    </row>
    <row r="69" spans="1:29" ht="15.75" customHeight="1" x14ac:dyDescent="0.25">
      <c r="A69" s="37" t="s">
        <v>28</v>
      </c>
      <c r="B69" s="52">
        <f t="shared" ref="B69:Y69" si="17">B34+B46+B54+B57+B60+B64+B68</f>
        <v>1117.17</v>
      </c>
      <c r="C69" s="52">
        <f t="shared" si="17"/>
        <v>8681.869999999999</v>
      </c>
      <c r="D69" s="52">
        <f t="shared" si="17"/>
        <v>1607.2399999999998</v>
      </c>
      <c r="E69" s="52">
        <f t="shared" si="17"/>
        <v>2170.1799999999998</v>
      </c>
      <c r="F69" s="52">
        <f t="shared" si="17"/>
        <v>1835.76</v>
      </c>
      <c r="G69" s="52">
        <f t="shared" si="17"/>
        <v>7220.09</v>
      </c>
      <c r="H69" s="52">
        <f t="shared" si="17"/>
        <v>2931.0599999999995</v>
      </c>
      <c r="I69" s="52">
        <f t="shared" si="17"/>
        <v>1698.94</v>
      </c>
      <c r="J69" s="52">
        <f t="shared" si="17"/>
        <v>1185.3900000000001</v>
      </c>
      <c r="K69" s="52">
        <f t="shared" si="17"/>
        <v>1185.96</v>
      </c>
      <c r="L69" s="52">
        <f t="shared" si="17"/>
        <v>2220.9499999999998</v>
      </c>
      <c r="M69" s="52">
        <f t="shared" si="17"/>
        <v>1784.5900000000001</v>
      </c>
      <c r="N69" s="52"/>
      <c r="O69" s="52"/>
      <c r="P69" s="52"/>
      <c r="Q69" s="52"/>
      <c r="R69" s="52"/>
      <c r="S69" s="52"/>
      <c r="T69" s="52">
        <f t="shared" si="17"/>
        <v>0</v>
      </c>
      <c r="U69" s="52">
        <f t="shared" si="17"/>
        <v>0</v>
      </c>
      <c r="V69" s="52">
        <f t="shared" si="17"/>
        <v>0</v>
      </c>
      <c r="W69" s="52">
        <f t="shared" si="17"/>
        <v>0</v>
      </c>
      <c r="X69" s="52">
        <f t="shared" si="17"/>
        <v>0</v>
      </c>
      <c r="Y69" s="52">
        <f t="shared" si="17"/>
        <v>33639.199999999997</v>
      </c>
      <c r="Z69" s="33"/>
      <c r="AA69" s="34"/>
      <c r="AB69" s="26"/>
    </row>
    <row r="70" spans="1:29" ht="15.75" customHeight="1" x14ac:dyDescent="0.25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33"/>
      <c r="AA70" s="34"/>
    </row>
    <row r="71" spans="1:29" ht="15.75" customHeight="1" x14ac:dyDescent="0.25">
      <c r="A71" s="200" t="s">
        <v>115</v>
      </c>
      <c r="B71" s="203">
        <v>16708.419999999998</v>
      </c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AA71" s="26"/>
    </row>
    <row r="72" spans="1:29" ht="15.75" customHeight="1" x14ac:dyDescent="0.25">
      <c r="A72" s="201" t="s">
        <v>116</v>
      </c>
      <c r="B72" s="202">
        <f>B71+B26-B69</f>
        <v>18227.07</v>
      </c>
      <c r="C72" s="202">
        <f t="shared" ref="C72:M72" si="18">B72+C26-C69</f>
        <v>15599.240000000002</v>
      </c>
      <c r="D72" s="202">
        <f t="shared" si="18"/>
        <v>18153.260000000002</v>
      </c>
      <c r="E72" s="202">
        <f t="shared" si="18"/>
        <v>18374.460000000003</v>
      </c>
      <c r="F72" s="202">
        <f t="shared" si="18"/>
        <v>18680.860000000004</v>
      </c>
      <c r="G72" s="202">
        <f t="shared" si="18"/>
        <v>16143.860000000004</v>
      </c>
      <c r="H72" s="202">
        <f t="shared" si="18"/>
        <v>16418.230000000003</v>
      </c>
      <c r="I72" s="202">
        <f t="shared" si="18"/>
        <v>16831.020000000004</v>
      </c>
      <c r="J72" s="202">
        <f t="shared" si="18"/>
        <v>19977.460000000006</v>
      </c>
      <c r="K72" s="202">
        <f t="shared" si="18"/>
        <v>19979.810000000009</v>
      </c>
      <c r="L72" s="202">
        <f t="shared" si="18"/>
        <v>20317.390000000007</v>
      </c>
      <c r="M72" s="202">
        <f t="shared" si="18"/>
        <v>28317.930000000004</v>
      </c>
      <c r="N72" s="202"/>
      <c r="O72" s="202"/>
      <c r="P72" s="202"/>
      <c r="Q72" s="202"/>
      <c r="R72" s="202"/>
      <c r="S72" s="202"/>
      <c r="T72" s="202">
        <f t="shared" ref="T72" si="19">S72+T26-T69</f>
        <v>0</v>
      </c>
      <c r="U72" s="26"/>
      <c r="V72" s="26"/>
      <c r="W72" s="26"/>
      <c r="X72" s="26"/>
      <c r="Y72" s="26"/>
      <c r="AA72" s="26"/>
    </row>
    <row r="73" spans="1:29" ht="15.75" customHeight="1" x14ac:dyDescent="0.25"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AA73" s="26"/>
    </row>
    <row r="74" spans="1:29" ht="15.75" customHeight="1" x14ac:dyDescent="0.25"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AA74" s="26"/>
    </row>
    <row r="75" spans="1:29" ht="15.75" customHeight="1" x14ac:dyDescent="0.25">
      <c r="A75" s="30" t="s">
        <v>144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AA75" s="26"/>
    </row>
    <row r="76" spans="1:29" ht="15.75" customHeight="1" x14ac:dyDescent="0.25">
      <c r="B76" s="26"/>
      <c r="C76" s="26"/>
      <c r="D76" s="3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AA76" s="26"/>
    </row>
    <row r="77" spans="1:29" ht="15.75" customHeight="1" x14ac:dyDescent="0.25">
      <c r="B77" s="26"/>
      <c r="C77" s="26"/>
      <c r="D77" s="3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AA77" s="26"/>
    </row>
    <row r="78" spans="1:29" ht="15.75" customHeight="1" x14ac:dyDescent="0.25"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AA78" s="26"/>
    </row>
    <row r="79" spans="1:29" ht="15.75" customHeight="1" x14ac:dyDescent="0.25"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AA79" s="26"/>
    </row>
    <row r="80" spans="1:29" ht="15.75" customHeight="1" x14ac:dyDescent="0.25"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AA80" s="26"/>
    </row>
    <row r="81" spans="2:27" ht="15.75" customHeight="1" x14ac:dyDescent="0.25"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AA81" s="26"/>
    </row>
    <row r="82" spans="2:27" ht="15.75" customHeight="1" x14ac:dyDescent="0.25"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AA82" s="26"/>
    </row>
    <row r="83" spans="2:27" ht="15.75" customHeight="1" x14ac:dyDescent="0.25"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AA83" s="26"/>
    </row>
    <row r="84" spans="2:27" ht="15.75" customHeight="1" x14ac:dyDescent="0.25"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AA84" s="26"/>
    </row>
    <row r="85" spans="2:27" ht="15.75" customHeight="1" x14ac:dyDescent="0.25"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AA85" s="26"/>
    </row>
    <row r="86" spans="2:27" ht="15.75" customHeight="1" x14ac:dyDescent="0.25"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AA86" s="26"/>
    </row>
    <row r="87" spans="2:27" ht="15.75" customHeight="1" x14ac:dyDescent="0.25"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AA87" s="26"/>
    </row>
    <row r="88" spans="2:27" ht="15.75" customHeight="1" x14ac:dyDescent="0.25"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AA88" s="26"/>
    </row>
    <row r="89" spans="2:27" ht="15.75" customHeight="1" x14ac:dyDescent="0.25"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AA89" s="26"/>
    </row>
    <row r="90" spans="2:27" ht="15.75" customHeight="1" x14ac:dyDescent="0.25"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AA90" s="26"/>
    </row>
    <row r="91" spans="2:27" ht="15.75" customHeight="1" x14ac:dyDescent="0.25"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AA91" s="26"/>
    </row>
    <row r="92" spans="2:27" ht="15.75" customHeight="1" x14ac:dyDescent="0.25"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AA92" s="26"/>
    </row>
    <row r="93" spans="2:27" ht="15.75" customHeight="1" x14ac:dyDescent="0.25"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AA93" s="26"/>
    </row>
    <row r="94" spans="2:27" ht="15.75" customHeight="1" x14ac:dyDescent="0.25"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AA94" s="26"/>
    </row>
    <row r="95" spans="2:27" ht="15.75" customHeight="1" x14ac:dyDescent="0.25"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AA95" s="26"/>
    </row>
    <row r="96" spans="2:27" ht="15.75" customHeight="1" x14ac:dyDescent="0.25"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AA96" s="26"/>
    </row>
    <row r="97" spans="2:27" ht="15.75" customHeight="1" x14ac:dyDescent="0.25"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AA97" s="26"/>
    </row>
    <row r="98" spans="2:27" ht="15.75" customHeight="1" x14ac:dyDescent="0.25"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AA98" s="26"/>
    </row>
    <row r="99" spans="2:27" ht="15.75" customHeight="1" x14ac:dyDescent="0.25"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AA99" s="26"/>
    </row>
    <row r="100" spans="2:27" ht="15.75" customHeight="1" x14ac:dyDescent="0.25"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AA100" s="26"/>
    </row>
    <row r="101" spans="2:27" ht="15.75" customHeight="1" x14ac:dyDescent="0.25"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AA101" s="26"/>
    </row>
    <row r="102" spans="2:27" ht="15.75" customHeight="1" x14ac:dyDescent="0.25"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AA102" s="26"/>
    </row>
    <row r="103" spans="2:27" ht="15.75" customHeight="1" x14ac:dyDescent="0.25"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AA103" s="26"/>
    </row>
    <row r="104" spans="2:27" ht="15.75" customHeight="1" x14ac:dyDescent="0.25"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AA104" s="26"/>
    </row>
    <row r="105" spans="2:27" ht="15.75" customHeight="1" x14ac:dyDescent="0.25"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AA105" s="26"/>
    </row>
    <row r="106" spans="2:27" ht="15.75" customHeight="1" x14ac:dyDescent="0.25"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AA106" s="26"/>
    </row>
    <row r="107" spans="2:27" ht="15.75" customHeight="1" x14ac:dyDescent="0.25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AA107" s="26"/>
    </row>
    <row r="108" spans="2:27" ht="15.75" customHeight="1" x14ac:dyDescent="0.25"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AA108" s="26"/>
    </row>
    <row r="109" spans="2:27" ht="15.75" customHeight="1" x14ac:dyDescent="0.25"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AA109" s="26"/>
    </row>
    <row r="110" spans="2:27" ht="15.75" customHeight="1" x14ac:dyDescent="0.25"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AA110" s="26"/>
    </row>
    <row r="111" spans="2:27" ht="15.75" customHeight="1" x14ac:dyDescent="0.25"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AA111" s="26"/>
    </row>
    <row r="112" spans="2:27" ht="15.75" customHeight="1" x14ac:dyDescent="0.25"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AA112" s="26"/>
    </row>
    <row r="113" spans="2:27" ht="15.75" customHeight="1" x14ac:dyDescent="0.25"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AA113" s="26"/>
    </row>
    <row r="114" spans="2:27" ht="15.75" customHeight="1" x14ac:dyDescent="0.25"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AA114" s="26"/>
    </row>
    <row r="115" spans="2:27" ht="15.75" customHeight="1" x14ac:dyDescent="0.25"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AA115" s="26"/>
    </row>
    <row r="116" spans="2:27" ht="15.75" customHeight="1" x14ac:dyDescent="0.25"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AA116" s="26"/>
    </row>
    <row r="117" spans="2:27" ht="15.75" customHeight="1" x14ac:dyDescent="0.25"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AA117" s="26"/>
    </row>
    <row r="118" spans="2:27" ht="15.75" customHeight="1" x14ac:dyDescent="0.25"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AA118" s="26"/>
    </row>
    <row r="119" spans="2:27" ht="15.75" customHeight="1" x14ac:dyDescent="0.25"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AA119" s="26"/>
    </row>
    <row r="120" spans="2:27" ht="15.75" customHeight="1" x14ac:dyDescent="0.25"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AA120" s="26"/>
    </row>
    <row r="121" spans="2:27" ht="15.75" customHeight="1" x14ac:dyDescent="0.25"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AA121" s="26"/>
    </row>
    <row r="122" spans="2:27" ht="15.75" customHeight="1" x14ac:dyDescent="0.25"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AA122" s="26"/>
    </row>
    <row r="123" spans="2:27" ht="15.75" customHeight="1" x14ac:dyDescent="0.25"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AA123" s="26"/>
    </row>
    <row r="124" spans="2:27" ht="15.75" customHeight="1" x14ac:dyDescent="0.25"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AA124" s="26"/>
    </row>
    <row r="125" spans="2:27" ht="15.75" customHeight="1" x14ac:dyDescent="0.25"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AA125" s="26"/>
    </row>
    <row r="126" spans="2:27" ht="15.75" customHeight="1" x14ac:dyDescent="0.25"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AA126" s="26"/>
    </row>
    <row r="127" spans="2:27" ht="15.75" customHeight="1" x14ac:dyDescent="0.25"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AA127" s="26"/>
    </row>
    <row r="128" spans="2:27" ht="15.75" customHeight="1" x14ac:dyDescent="0.25"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AA128" s="26"/>
    </row>
    <row r="129" spans="2:27" ht="15.75" customHeight="1" x14ac:dyDescent="0.25"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AA129" s="26"/>
    </row>
    <row r="130" spans="2:27" ht="15.75" customHeight="1" x14ac:dyDescent="0.25"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AA130" s="26"/>
    </row>
    <row r="131" spans="2:27" ht="15.75" customHeight="1" x14ac:dyDescent="0.25"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AA131" s="26"/>
    </row>
    <row r="132" spans="2:27" ht="15.75" customHeight="1" x14ac:dyDescent="0.25"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AA132" s="26"/>
    </row>
    <row r="133" spans="2:27" ht="15.75" customHeight="1" x14ac:dyDescent="0.25"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AA133" s="26"/>
    </row>
    <row r="134" spans="2:27" ht="15.75" customHeight="1" x14ac:dyDescent="0.25"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AA134" s="26"/>
    </row>
    <row r="135" spans="2:27" ht="15.75" customHeight="1" x14ac:dyDescent="0.25"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AA135" s="26"/>
    </row>
    <row r="136" spans="2:27" ht="15.75" customHeight="1" x14ac:dyDescent="0.25"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AA136" s="26"/>
    </row>
    <row r="137" spans="2:27" ht="15.75" customHeight="1" x14ac:dyDescent="0.25"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AA137" s="26"/>
    </row>
    <row r="138" spans="2:27" ht="15.75" customHeight="1" x14ac:dyDescent="0.25"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AA138" s="26"/>
    </row>
    <row r="139" spans="2:27" ht="15.75" customHeight="1" x14ac:dyDescent="0.25"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AA139" s="26"/>
    </row>
    <row r="140" spans="2:27" ht="15.75" customHeight="1" x14ac:dyDescent="0.25"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AA140" s="26"/>
    </row>
    <row r="141" spans="2:27" ht="15.75" customHeight="1" x14ac:dyDescent="0.25"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AA141" s="26"/>
    </row>
    <row r="142" spans="2:27" ht="15.75" customHeight="1" x14ac:dyDescent="0.25"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AA142" s="26"/>
    </row>
    <row r="143" spans="2:27" ht="15.75" customHeight="1" x14ac:dyDescent="0.25"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AA143" s="26"/>
    </row>
    <row r="144" spans="2:27" ht="15.75" customHeight="1" x14ac:dyDescent="0.25"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AA144" s="26"/>
    </row>
    <row r="145" spans="2:27" ht="15.75" customHeight="1" x14ac:dyDescent="0.25"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AA145" s="26"/>
    </row>
    <row r="146" spans="2:27" ht="15.75" customHeight="1" x14ac:dyDescent="0.25"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AA146" s="26"/>
    </row>
    <row r="147" spans="2:27" ht="15.75" customHeight="1" x14ac:dyDescent="0.25"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AA147" s="26"/>
    </row>
    <row r="148" spans="2:27" ht="15.75" customHeight="1" x14ac:dyDescent="0.25"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AA148" s="26"/>
    </row>
    <row r="149" spans="2:27" ht="15.75" customHeight="1" x14ac:dyDescent="0.25"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AA149" s="26"/>
    </row>
    <row r="150" spans="2:27" ht="15.75" customHeight="1" x14ac:dyDescent="0.25"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AA150" s="26"/>
    </row>
    <row r="151" spans="2:27" ht="15.75" customHeight="1" x14ac:dyDescent="0.25"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AA151" s="26"/>
    </row>
    <row r="152" spans="2:27" ht="15.75" customHeight="1" x14ac:dyDescent="0.25"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AA152" s="26"/>
    </row>
    <row r="153" spans="2:27" ht="15.75" customHeight="1" x14ac:dyDescent="0.25"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AA153" s="26"/>
    </row>
    <row r="154" spans="2:27" ht="15.75" customHeight="1" x14ac:dyDescent="0.25"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AA154" s="26"/>
    </row>
    <row r="155" spans="2:27" ht="15.75" customHeight="1" x14ac:dyDescent="0.25"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AA155" s="26"/>
    </row>
    <row r="156" spans="2:27" ht="15.75" customHeight="1" x14ac:dyDescent="0.25"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AA156" s="26"/>
    </row>
    <row r="157" spans="2:27" ht="15.75" customHeight="1" x14ac:dyDescent="0.25"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AA157" s="26"/>
    </row>
    <row r="158" spans="2:27" ht="15.75" customHeight="1" x14ac:dyDescent="0.25"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AA158" s="26"/>
    </row>
    <row r="159" spans="2:27" ht="15.75" customHeight="1" x14ac:dyDescent="0.25"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AA159" s="26"/>
    </row>
    <row r="160" spans="2:27" ht="15.75" customHeight="1" x14ac:dyDescent="0.25"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AA160" s="26"/>
    </row>
    <row r="161" spans="2:27" ht="15.75" customHeight="1" x14ac:dyDescent="0.25"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AA161" s="26"/>
    </row>
    <row r="162" spans="2:27" ht="15.75" customHeight="1" x14ac:dyDescent="0.25"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AA162" s="26"/>
    </row>
    <row r="163" spans="2:27" ht="15.75" customHeight="1" x14ac:dyDescent="0.25"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AA163" s="26"/>
    </row>
    <row r="164" spans="2:27" ht="15.75" customHeight="1" x14ac:dyDescent="0.25"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AA164" s="26"/>
    </row>
    <row r="165" spans="2:27" ht="15.75" customHeight="1" x14ac:dyDescent="0.25"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AA165" s="26"/>
    </row>
    <row r="166" spans="2:27" ht="15.75" customHeight="1" x14ac:dyDescent="0.25"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AA166" s="26"/>
    </row>
    <row r="167" spans="2:27" ht="15.75" customHeight="1" x14ac:dyDescent="0.25"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AA167" s="26"/>
    </row>
    <row r="168" spans="2:27" ht="15.75" customHeight="1" x14ac:dyDescent="0.25"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AA168" s="26"/>
    </row>
    <row r="169" spans="2:27" ht="15.75" customHeight="1" x14ac:dyDescent="0.25"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AA169" s="26"/>
    </row>
    <row r="170" spans="2:27" ht="15.75" customHeight="1" x14ac:dyDescent="0.25"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AA170" s="26"/>
    </row>
    <row r="171" spans="2:27" ht="15.75" customHeight="1" x14ac:dyDescent="0.25"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AA171" s="26"/>
    </row>
    <row r="172" spans="2:27" ht="15.75" customHeight="1" x14ac:dyDescent="0.25"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AA172" s="26"/>
    </row>
    <row r="173" spans="2:27" ht="15.75" customHeight="1" x14ac:dyDescent="0.25"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AA173" s="26"/>
    </row>
    <row r="174" spans="2:27" ht="15.75" customHeight="1" x14ac:dyDescent="0.25"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AA174" s="26"/>
    </row>
    <row r="175" spans="2:27" ht="15.75" customHeight="1" x14ac:dyDescent="0.25"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AA175" s="26"/>
    </row>
    <row r="176" spans="2:27" ht="15.75" customHeight="1" x14ac:dyDescent="0.25"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AA176" s="26"/>
    </row>
    <row r="177" spans="2:27" ht="15.75" customHeight="1" x14ac:dyDescent="0.25"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AA177" s="26"/>
    </row>
    <row r="178" spans="2:27" ht="15.75" customHeight="1" x14ac:dyDescent="0.25"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AA178" s="26"/>
    </row>
    <row r="179" spans="2:27" ht="15.75" customHeight="1" x14ac:dyDescent="0.25"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AA179" s="26"/>
    </row>
    <row r="180" spans="2:27" ht="15.75" customHeight="1" x14ac:dyDescent="0.25"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AA180" s="26"/>
    </row>
    <row r="181" spans="2:27" ht="15.75" customHeight="1" x14ac:dyDescent="0.25"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AA181" s="26"/>
    </row>
    <row r="182" spans="2:27" ht="15.75" customHeight="1" x14ac:dyDescent="0.25"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AA182" s="26"/>
    </row>
    <row r="183" spans="2:27" ht="15.75" customHeight="1" x14ac:dyDescent="0.25"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AA183" s="26"/>
    </row>
    <row r="184" spans="2:27" ht="15.75" customHeight="1" x14ac:dyDescent="0.25"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AA184" s="26"/>
    </row>
    <row r="185" spans="2:27" ht="15.75" customHeight="1" x14ac:dyDescent="0.25"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AA185" s="26"/>
    </row>
    <row r="186" spans="2:27" ht="15.75" customHeight="1" x14ac:dyDescent="0.25"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AA186" s="26"/>
    </row>
    <row r="187" spans="2:27" ht="15.75" customHeight="1" x14ac:dyDescent="0.25"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AA187" s="26"/>
    </row>
    <row r="188" spans="2:27" ht="15.75" customHeight="1" x14ac:dyDescent="0.25"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AA188" s="26"/>
    </row>
    <row r="189" spans="2:27" ht="15.75" customHeight="1" x14ac:dyDescent="0.25"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AA189" s="26"/>
    </row>
    <row r="190" spans="2:27" ht="15.75" customHeight="1" x14ac:dyDescent="0.25"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AA190" s="26"/>
    </row>
    <row r="191" spans="2:27" ht="15.75" customHeight="1" x14ac:dyDescent="0.25"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AA191" s="26"/>
    </row>
    <row r="192" spans="2:27" ht="15.75" customHeight="1" x14ac:dyDescent="0.25"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AA192" s="26"/>
    </row>
    <row r="193" spans="2:27" ht="15.75" customHeight="1" x14ac:dyDescent="0.25"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AA193" s="26"/>
    </row>
    <row r="194" spans="2:27" ht="15.75" customHeight="1" x14ac:dyDescent="0.25"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AA194" s="26"/>
    </row>
    <row r="195" spans="2:27" ht="15.75" customHeight="1" x14ac:dyDescent="0.25"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AA195" s="26"/>
    </row>
    <row r="196" spans="2:27" ht="15.75" customHeight="1" x14ac:dyDescent="0.25"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AA196" s="26"/>
    </row>
    <row r="197" spans="2:27" ht="15.75" customHeight="1" x14ac:dyDescent="0.25"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AA197" s="26"/>
    </row>
    <row r="198" spans="2:27" ht="15.75" customHeight="1" x14ac:dyDescent="0.25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AA198" s="26"/>
    </row>
    <row r="199" spans="2:27" ht="15.75" customHeight="1" x14ac:dyDescent="0.25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AA199" s="26"/>
    </row>
    <row r="200" spans="2:27" ht="15.75" customHeight="1" x14ac:dyDescent="0.25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AA200" s="26"/>
    </row>
    <row r="201" spans="2:27" ht="15.75" customHeight="1" x14ac:dyDescent="0.25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AA201" s="26"/>
    </row>
    <row r="202" spans="2:27" ht="15.75" customHeight="1" x14ac:dyDescent="0.25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AA202" s="26"/>
    </row>
    <row r="203" spans="2:27" ht="15.75" customHeight="1" x14ac:dyDescent="0.25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AA203" s="26"/>
    </row>
    <row r="204" spans="2:27" ht="15.75" customHeight="1" x14ac:dyDescent="0.25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AA204" s="26"/>
    </row>
    <row r="205" spans="2:27" ht="15.75" customHeight="1" x14ac:dyDescent="0.25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AA205" s="26"/>
    </row>
    <row r="206" spans="2:27" ht="15.75" customHeight="1" x14ac:dyDescent="0.25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AA206" s="26"/>
    </row>
    <row r="207" spans="2:27" ht="15.75" customHeight="1" x14ac:dyDescent="0.25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AA207" s="26"/>
    </row>
    <row r="208" spans="2:27" ht="15.75" customHeight="1" x14ac:dyDescent="0.25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AA208" s="26"/>
    </row>
    <row r="209" spans="2:27" ht="15.75" customHeight="1" x14ac:dyDescent="0.25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AA209" s="26"/>
    </row>
    <row r="210" spans="2:27" ht="15.75" customHeight="1" x14ac:dyDescent="0.25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AA210" s="26"/>
    </row>
    <row r="211" spans="2:27" ht="15.75" customHeight="1" x14ac:dyDescent="0.25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AA211" s="26"/>
    </row>
    <row r="212" spans="2:27" ht="15.75" customHeight="1" x14ac:dyDescent="0.25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AA212" s="26"/>
    </row>
    <row r="213" spans="2:27" ht="15.75" customHeight="1" x14ac:dyDescent="0.25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AA213" s="26"/>
    </row>
    <row r="214" spans="2:27" ht="15.75" customHeight="1" x14ac:dyDescent="0.25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AA214" s="26"/>
    </row>
    <row r="215" spans="2:27" ht="15.75" customHeight="1" x14ac:dyDescent="0.25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AA215" s="26"/>
    </row>
    <row r="216" spans="2:27" ht="15.75" customHeight="1" x14ac:dyDescent="0.25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AA216" s="26"/>
    </row>
    <row r="217" spans="2:27" ht="15.75" customHeight="1" x14ac:dyDescent="0.25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AA217" s="26"/>
    </row>
    <row r="218" spans="2:27" ht="15.75" customHeight="1" x14ac:dyDescent="0.25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AA218" s="26"/>
    </row>
    <row r="219" spans="2:27" ht="15.75" customHeight="1" x14ac:dyDescent="0.25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AA219" s="26"/>
    </row>
    <row r="220" spans="2:27" ht="15.75" customHeight="1" x14ac:dyDescent="0.25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AA220" s="26"/>
    </row>
    <row r="221" spans="2:27" ht="15.75" customHeight="1" x14ac:dyDescent="0.25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AA221" s="26"/>
    </row>
    <row r="222" spans="2:27" ht="15.75" customHeight="1" x14ac:dyDescent="0.25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AA222" s="26"/>
    </row>
    <row r="223" spans="2:27" ht="15.75" customHeight="1" x14ac:dyDescent="0.25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AA223" s="26"/>
    </row>
    <row r="224" spans="2:27" ht="15.75" customHeight="1" x14ac:dyDescent="0.25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AA224" s="26"/>
    </row>
    <row r="225" spans="2:27" ht="15.75" customHeight="1" x14ac:dyDescent="0.25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AA225" s="26"/>
    </row>
    <row r="226" spans="2:27" ht="15.75" customHeight="1" x14ac:dyDescent="0.25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AA226" s="26"/>
    </row>
    <row r="227" spans="2:27" ht="15.75" customHeight="1" x14ac:dyDescent="0.25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AA227" s="26"/>
    </row>
    <row r="228" spans="2:27" ht="15.75" customHeight="1" x14ac:dyDescent="0.25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AA228" s="26"/>
    </row>
    <row r="229" spans="2:27" ht="15.75" customHeight="1" x14ac:dyDescent="0.25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AA229" s="26"/>
    </row>
    <row r="230" spans="2:27" ht="15.75" customHeight="1" x14ac:dyDescent="0.25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AA230" s="26"/>
    </row>
    <row r="231" spans="2:27" ht="15.75" customHeight="1" x14ac:dyDescent="0.25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AA231" s="26"/>
    </row>
    <row r="232" spans="2:27" ht="15.75" customHeight="1" x14ac:dyDescent="0.25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AA232" s="26"/>
    </row>
    <row r="233" spans="2:27" ht="15.75" customHeight="1" x14ac:dyDescent="0.25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AA233" s="26"/>
    </row>
    <row r="234" spans="2:27" ht="15.75" customHeight="1" x14ac:dyDescent="0.25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AA234" s="26"/>
    </row>
    <row r="235" spans="2:27" ht="15.75" customHeight="1" x14ac:dyDescent="0.25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AA235" s="26"/>
    </row>
    <row r="236" spans="2:27" ht="15.75" customHeight="1" x14ac:dyDescent="0.25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AA236" s="26"/>
    </row>
    <row r="237" spans="2:27" ht="15.75" customHeight="1" x14ac:dyDescent="0.25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AA237" s="26"/>
    </row>
    <row r="238" spans="2:27" ht="15.75" customHeight="1" x14ac:dyDescent="0.25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AA238" s="26"/>
    </row>
    <row r="239" spans="2:27" ht="15.75" customHeight="1" x14ac:dyDescent="0.25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AA239" s="26"/>
    </row>
    <row r="240" spans="2:27" ht="15.75" customHeight="1" x14ac:dyDescent="0.25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AA240" s="26"/>
    </row>
    <row r="241" spans="2:27" ht="15.75" customHeight="1" x14ac:dyDescent="0.25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AA241" s="26"/>
    </row>
    <row r="242" spans="2:27" ht="15.75" customHeight="1" x14ac:dyDescent="0.25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AA242" s="26"/>
    </row>
    <row r="243" spans="2:27" ht="15.75" customHeight="1" x14ac:dyDescent="0.25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AA243" s="26"/>
    </row>
    <row r="244" spans="2:27" ht="15.75" customHeight="1" x14ac:dyDescent="0.25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AA244" s="26"/>
    </row>
    <row r="245" spans="2:27" ht="15.75" customHeight="1" x14ac:dyDescent="0.25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AA245" s="26"/>
    </row>
    <row r="246" spans="2:27" ht="15.75" customHeight="1" x14ac:dyDescent="0.25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AA246" s="26"/>
    </row>
    <row r="247" spans="2:27" ht="15.75" customHeight="1" x14ac:dyDescent="0.25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AA247" s="26"/>
    </row>
    <row r="248" spans="2:27" ht="15.75" customHeight="1" x14ac:dyDescent="0.25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AA248" s="26"/>
    </row>
    <row r="249" spans="2:27" ht="15.75" customHeight="1" x14ac:dyDescent="0.25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AA249" s="26"/>
    </row>
    <row r="250" spans="2:27" ht="15.75" customHeight="1" x14ac:dyDescent="0.25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AA250" s="26"/>
    </row>
    <row r="251" spans="2:27" ht="15.75" customHeight="1" x14ac:dyDescent="0.25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AA251" s="26"/>
    </row>
    <row r="252" spans="2:27" ht="15.75" customHeight="1" x14ac:dyDescent="0.25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AA252" s="26"/>
    </row>
    <row r="253" spans="2:27" ht="15.75" customHeight="1" x14ac:dyDescent="0.25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AA253" s="26"/>
    </row>
    <row r="254" spans="2:27" ht="15.75" customHeight="1" x14ac:dyDescent="0.25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AA254" s="26"/>
    </row>
    <row r="255" spans="2:27" ht="15.75" customHeight="1" x14ac:dyDescent="0.25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AA255" s="26"/>
    </row>
    <row r="256" spans="2:27" ht="15.75" customHeight="1" x14ac:dyDescent="0.25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AA256" s="26"/>
    </row>
    <row r="257" spans="2:27" ht="15.75" customHeight="1" x14ac:dyDescent="0.25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AA257" s="26"/>
    </row>
    <row r="258" spans="2:27" ht="15.75" customHeight="1" x14ac:dyDescent="0.25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AA258" s="26"/>
    </row>
    <row r="259" spans="2:27" ht="15.75" customHeight="1" x14ac:dyDescent="0.25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AA259" s="26"/>
    </row>
    <row r="260" spans="2:27" ht="15.75" customHeight="1" x14ac:dyDescent="0.25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AA260" s="26"/>
    </row>
    <row r="261" spans="2:27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AA261" s="26"/>
    </row>
    <row r="262" spans="2:27" ht="15.75" customHeight="1" x14ac:dyDescent="0.25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AA262" s="26"/>
    </row>
    <row r="263" spans="2:27" ht="15.75" customHeight="1" x14ac:dyDescent="0.25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AA263" s="26"/>
    </row>
    <row r="264" spans="2:27" ht="15.75" customHeight="1" x14ac:dyDescent="0.25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AA264" s="26"/>
    </row>
    <row r="265" spans="2:27" ht="15.75" customHeight="1" x14ac:dyDescent="0.25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AA265" s="26"/>
    </row>
    <row r="266" spans="2:27" ht="15.75" customHeight="1" x14ac:dyDescent="0.25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AA266" s="26"/>
    </row>
    <row r="267" spans="2:27" ht="15.75" customHeight="1" x14ac:dyDescent="0.25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AA267" s="26"/>
    </row>
    <row r="268" spans="2:27" ht="15.75" customHeight="1" x14ac:dyDescent="0.25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AA268" s="26"/>
    </row>
    <row r="269" spans="2:27" ht="15.75" customHeight="1" x14ac:dyDescent="0.25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AA269" s="26"/>
    </row>
    <row r="270" spans="2:27" ht="15.75" customHeight="1" x14ac:dyDescent="0.25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AA270" s="26"/>
    </row>
    <row r="271" spans="2:27" ht="15.75" customHeight="1" x14ac:dyDescent="0.25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AA271" s="26"/>
    </row>
    <row r="272" spans="2:27" ht="15.75" customHeight="1" x14ac:dyDescent="0.25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AA272" s="26"/>
    </row>
    <row r="273" spans="2:27" ht="15.75" customHeight="1" x14ac:dyDescent="0.25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AA273" s="26"/>
    </row>
    <row r="274" spans="2:27" ht="15.75" customHeight="1" x14ac:dyDescent="0.25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AA274" s="26"/>
    </row>
    <row r="275" spans="2:27" ht="15.75" customHeight="1" x14ac:dyDescent="0.25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AA275" s="26"/>
    </row>
    <row r="276" spans="2:27" ht="15.75" customHeight="1" x14ac:dyDescent="0.25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AA276" s="26"/>
    </row>
    <row r="277" spans="2:27" ht="15.75" customHeight="1" x14ac:dyDescent="0.25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AA277" s="26"/>
    </row>
    <row r="278" spans="2:27" ht="15.75" customHeight="1" x14ac:dyDescent="0.25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AA278" s="26"/>
    </row>
    <row r="279" spans="2:27" ht="15.75" customHeight="1" x14ac:dyDescent="0.25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AA279" s="26"/>
    </row>
    <row r="280" spans="2:27" ht="15.75" customHeight="1" x14ac:dyDescent="0.25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AA280" s="26"/>
    </row>
    <row r="281" spans="2:27" ht="15.75" customHeight="1" x14ac:dyDescent="0.25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AA281" s="26"/>
    </row>
    <row r="282" spans="2:27" ht="15.75" customHeight="1" x14ac:dyDescent="0.25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AA282" s="26"/>
    </row>
    <row r="283" spans="2:27" ht="15.75" customHeight="1" x14ac:dyDescent="0.25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AA283" s="26"/>
    </row>
    <row r="284" spans="2:27" ht="15.75" customHeight="1" x14ac:dyDescent="0.25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AA284" s="26"/>
    </row>
    <row r="285" spans="2:27" ht="15.75" customHeight="1" x14ac:dyDescent="0.25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AA285" s="26"/>
    </row>
    <row r="286" spans="2:27" ht="15.75" customHeight="1" x14ac:dyDescent="0.25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AA286" s="26"/>
    </row>
    <row r="287" spans="2:27" ht="15.75" customHeight="1" x14ac:dyDescent="0.25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AA287" s="26"/>
    </row>
    <row r="288" spans="2:27" ht="15.75" customHeight="1" x14ac:dyDescent="0.25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AA288" s="26"/>
    </row>
    <row r="289" spans="2:27" ht="15.75" customHeight="1" x14ac:dyDescent="0.25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AA289" s="26"/>
    </row>
    <row r="290" spans="2:27" ht="15.75" customHeight="1" x14ac:dyDescent="0.25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AA290" s="26"/>
    </row>
    <row r="291" spans="2:27" ht="15.75" customHeight="1" x14ac:dyDescent="0.25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AA291" s="26"/>
    </row>
    <row r="292" spans="2:27" ht="15.75" customHeight="1" x14ac:dyDescent="0.25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AA292" s="26"/>
    </row>
    <row r="293" spans="2:27" ht="15.75" customHeight="1" x14ac:dyDescent="0.25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AA293" s="26"/>
    </row>
    <row r="294" spans="2:27" ht="15.75" customHeight="1" x14ac:dyDescent="0.25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AA294" s="26"/>
    </row>
    <row r="295" spans="2:27" ht="15.75" customHeight="1" x14ac:dyDescent="0.25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AA295" s="26"/>
    </row>
    <row r="296" spans="2:27" ht="15.75" customHeight="1" x14ac:dyDescent="0.25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AA296" s="26"/>
    </row>
    <row r="297" spans="2:27" ht="15.75" customHeight="1" x14ac:dyDescent="0.25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AA297" s="26"/>
    </row>
    <row r="298" spans="2:27" ht="15.75" customHeight="1" x14ac:dyDescent="0.25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AA298" s="26"/>
    </row>
    <row r="299" spans="2:27" ht="15.75" customHeight="1" x14ac:dyDescent="0.25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AA299" s="26"/>
    </row>
    <row r="300" spans="2:27" ht="15.75" customHeight="1" x14ac:dyDescent="0.25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AA300" s="26"/>
    </row>
    <row r="301" spans="2:27" ht="15.75" customHeight="1" x14ac:dyDescent="0.25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AA301" s="26"/>
    </row>
    <row r="302" spans="2:27" ht="15.75" customHeight="1" x14ac:dyDescent="0.25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AA302" s="26"/>
    </row>
    <row r="303" spans="2:27" ht="15.75" customHeight="1" x14ac:dyDescent="0.25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AA303" s="26"/>
    </row>
    <row r="304" spans="2:27" ht="15.75" customHeight="1" x14ac:dyDescent="0.25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AA304" s="26"/>
    </row>
    <row r="305" spans="2:27" ht="15.75" customHeight="1" x14ac:dyDescent="0.25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AA305" s="26"/>
    </row>
    <row r="306" spans="2:27" ht="15.75" customHeight="1" x14ac:dyDescent="0.25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AA306" s="26"/>
    </row>
    <row r="307" spans="2:27" ht="15.75" customHeight="1" x14ac:dyDescent="0.25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AA307" s="26"/>
    </row>
    <row r="308" spans="2:27" ht="15.75" customHeight="1" x14ac:dyDescent="0.25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AA308" s="26"/>
    </row>
    <row r="309" spans="2:27" ht="15.75" customHeight="1" x14ac:dyDescent="0.25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AA309" s="26"/>
    </row>
    <row r="310" spans="2:27" ht="15.75" customHeight="1" x14ac:dyDescent="0.25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AA310" s="26"/>
    </row>
    <row r="311" spans="2:27" ht="15.75" customHeight="1" x14ac:dyDescent="0.25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AA311" s="26"/>
    </row>
    <row r="312" spans="2:27" ht="15.75" customHeight="1" x14ac:dyDescent="0.25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AA312" s="26"/>
    </row>
    <row r="313" spans="2:27" ht="15.75" customHeight="1" x14ac:dyDescent="0.25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AA313" s="26"/>
    </row>
    <row r="314" spans="2:27" ht="15.75" customHeight="1" x14ac:dyDescent="0.25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AA314" s="26"/>
    </row>
    <row r="315" spans="2:27" ht="15.75" customHeight="1" x14ac:dyDescent="0.25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AA315" s="26"/>
    </row>
    <row r="316" spans="2:27" ht="15.75" customHeight="1" x14ac:dyDescent="0.25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AA316" s="26"/>
    </row>
    <row r="317" spans="2:27" ht="15.75" customHeight="1" x14ac:dyDescent="0.25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AA317" s="26"/>
    </row>
    <row r="318" spans="2:27" ht="15.75" customHeight="1" x14ac:dyDescent="0.25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AA318" s="26"/>
    </row>
    <row r="319" spans="2:27" ht="15.75" customHeight="1" x14ac:dyDescent="0.25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AA319" s="26"/>
    </row>
    <row r="320" spans="2:27" ht="15.75" customHeight="1" x14ac:dyDescent="0.25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AA320" s="26"/>
    </row>
    <row r="321" spans="2:27" ht="15.75" customHeight="1" x14ac:dyDescent="0.25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AA321" s="26"/>
    </row>
    <row r="322" spans="2:27" ht="15.75" customHeight="1" x14ac:dyDescent="0.25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AA322" s="26"/>
    </row>
    <row r="323" spans="2:27" ht="15.75" customHeight="1" x14ac:dyDescent="0.25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AA323" s="26"/>
    </row>
    <row r="324" spans="2:27" ht="15.75" customHeight="1" x14ac:dyDescent="0.25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AA324" s="26"/>
    </row>
    <row r="325" spans="2:27" ht="15.75" customHeight="1" x14ac:dyDescent="0.25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AA325" s="26"/>
    </row>
    <row r="326" spans="2:27" ht="15.75" customHeight="1" x14ac:dyDescent="0.25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AA326" s="26"/>
    </row>
    <row r="327" spans="2:27" ht="15.75" customHeight="1" x14ac:dyDescent="0.25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AA327" s="26"/>
    </row>
    <row r="328" spans="2:27" ht="15.75" customHeight="1" x14ac:dyDescent="0.25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AA328" s="26"/>
    </row>
    <row r="329" spans="2:27" ht="15.75" customHeight="1" x14ac:dyDescent="0.25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AA329" s="26"/>
    </row>
    <row r="330" spans="2:27" ht="15.75" customHeight="1" x14ac:dyDescent="0.25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AA330" s="26"/>
    </row>
    <row r="331" spans="2:27" ht="15.75" customHeight="1" x14ac:dyDescent="0.25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AA331" s="26"/>
    </row>
    <row r="332" spans="2:27" ht="15.75" customHeight="1" x14ac:dyDescent="0.25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AA332" s="26"/>
    </row>
    <row r="333" spans="2:27" ht="15.75" customHeight="1" x14ac:dyDescent="0.25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AA333" s="26"/>
    </row>
    <row r="334" spans="2:27" ht="15.75" customHeight="1" x14ac:dyDescent="0.25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AA334" s="26"/>
    </row>
    <row r="335" spans="2:27" ht="15.75" customHeight="1" x14ac:dyDescent="0.25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AA335" s="26"/>
    </row>
    <row r="336" spans="2:27" ht="15.75" customHeight="1" x14ac:dyDescent="0.25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AA336" s="26"/>
    </row>
    <row r="337" spans="2:27" ht="15.75" customHeight="1" x14ac:dyDescent="0.25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AA337" s="26"/>
    </row>
    <row r="338" spans="2:27" ht="15.75" customHeight="1" x14ac:dyDescent="0.25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AA338" s="26"/>
    </row>
    <row r="339" spans="2:27" ht="15.75" customHeight="1" x14ac:dyDescent="0.25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AA339" s="26"/>
    </row>
    <row r="340" spans="2:27" ht="15.75" customHeight="1" x14ac:dyDescent="0.25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AA340" s="26"/>
    </row>
    <row r="341" spans="2:27" ht="15.75" customHeight="1" x14ac:dyDescent="0.25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AA341" s="26"/>
    </row>
    <row r="342" spans="2:27" ht="15.75" customHeight="1" x14ac:dyDescent="0.25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AA342" s="26"/>
    </row>
    <row r="343" spans="2:27" ht="15.75" customHeight="1" x14ac:dyDescent="0.25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AA343" s="26"/>
    </row>
    <row r="344" spans="2:27" ht="15.75" customHeight="1" x14ac:dyDescent="0.25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AA344" s="26"/>
    </row>
    <row r="345" spans="2:27" ht="15.75" customHeight="1" x14ac:dyDescent="0.25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AA345" s="26"/>
    </row>
    <row r="346" spans="2:27" ht="15.75" customHeight="1" x14ac:dyDescent="0.25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AA346" s="26"/>
    </row>
    <row r="347" spans="2:27" ht="15.75" customHeight="1" x14ac:dyDescent="0.25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AA347" s="26"/>
    </row>
    <row r="348" spans="2:27" ht="15.75" customHeight="1" x14ac:dyDescent="0.25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AA348" s="26"/>
    </row>
    <row r="349" spans="2:27" ht="15.75" customHeight="1" x14ac:dyDescent="0.25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AA349" s="26"/>
    </row>
    <row r="350" spans="2:27" ht="15.75" customHeight="1" x14ac:dyDescent="0.25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AA350" s="26"/>
    </row>
    <row r="351" spans="2:27" ht="15.75" customHeight="1" x14ac:dyDescent="0.25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AA351" s="26"/>
    </row>
    <row r="352" spans="2:27" ht="15.75" customHeight="1" x14ac:dyDescent="0.25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AA352" s="26"/>
    </row>
    <row r="353" spans="2:27" ht="15.75" customHeight="1" x14ac:dyDescent="0.25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AA353" s="26"/>
    </row>
    <row r="354" spans="2:27" ht="15.75" customHeight="1" x14ac:dyDescent="0.25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AA354" s="26"/>
    </row>
    <row r="355" spans="2:27" ht="15.75" customHeight="1" x14ac:dyDescent="0.25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AA355" s="26"/>
    </row>
    <row r="356" spans="2:27" ht="15.75" customHeight="1" x14ac:dyDescent="0.25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AA356" s="26"/>
    </row>
    <row r="357" spans="2:27" ht="15.75" customHeight="1" x14ac:dyDescent="0.25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AA357" s="26"/>
    </row>
    <row r="358" spans="2:27" ht="15.75" customHeight="1" x14ac:dyDescent="0.25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AA358" s="26"/>
    </row>
    <row r="359" spans="2:27" ht="15.75" customHeight="1" x14ac:dyDescent="0.25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AA359" s="26"/>
    </row>
    <row r="360" spans="2:27" ht="15.75" customHeight="1" x14ac:dyDescent="0.25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AA360" s="26"/>
    </row>
    <row r="361" spans="2:27" ht="15.75" customHeight="1" x14ac:dyDescent="0.25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AA361" s="26"/>
    </row>
    <row r="362" spans="2:27" ht="15.75" customHeight="1" x14ac:dyDescent="0.25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AA362" s="26"/>
    </row>
    <row r="363" spans="2:27" ht="15.75" customHeight="1" x14ac:dyDescent="0.25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AA363" s="26"/>
    </row>
    <row r="364" spans="2:27" ht="15.75" customHeight="1" x14ac:dyDescent="0.25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AA364" s="26"/>
    </row>
    <row r="365" spans="2:27" ht="15.75" customHeight="1" x14ac:dyDescent="0.25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AA365" s="26"/>
    </row>
    <row r="366" spans="2:27" ht="15.75" customHeight="1" x14ac:dyDescent="0.25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AA366" s="26"/>
    </row>
    <row r="367" spans="2:27" ht="15.75" customHeight="1" x14ac:dyDescent="0.25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AA367" s="26"/>
    </row>
    <row r="368" spans="2:27" ht="15.75" customHeight="1" x14ac:dyDescent="0.25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AA368" s="26"/>
    </row>
    <row r="369" spans="2:27" ht="15.75" customHeight="1" x14ac:dyDescent="0.25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AA369" s="26"/>
    </row>
    <row r="370" spans="2:27" ht="15.75" customHeight="1" x14ac:dyDescent="0.25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AA370" s="26"/>
    </row>
    <row r="371" spans="2:27" ht="15.75" customHeight="1" x14ac:dyDescent="0.25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AA371" s="26"/>
    </row>
    <row r="372" spans="2:27" ht="15.75" customHeight="1" x14ac:dyDescent="0.25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AA372" s="26"/>
    </row>
    <row r="373" spans="2:27" ht="15.75" customHeight="1" x14ac:dyDescent="0.25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AA373" s="26"/>
    </row>
    <row r="374" spans="2:27" ht="15.75" customHeight="1" x14ac:dyDescent="0.25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AA374" s="26"/>
    </row>
    <row r="375" spans="2:27" ht="15.75" customHeight="1" x14ac:dyDescent="0.25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AA375" s="26"/>
    </row>
    <row r="376" spans="2:27" ht="15.75" customHeight="1" x14ac:dyDescent="0.25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AA376" s="26"/>
    </row>
    <row r="377" spans="2:27" ht="15.75" customHeight="1" x14ac:dyDescent="0.25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AA377" s="26"/>
    </row>
    <row r="378" spans="2:27" ht="15.75" customHeight="1" x14ac:dyDescent="0.25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AA378" s="26"/>
    </row>
    <row r="379" spans="2:27" ht="15.75" customHeight="1" x14ac:dyDescent="0.25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AA379" s="26"/>
    </row>
    <row r="380" spans="2:27" ht="15.75" customHeight="1" x14ac:dyDescent="0.25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AA380" s="26"/>
    </row>
    <row r="381" spans="2:27" ht="15.75" customHeight="1" x14ac:dyDescent="0.25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AA381" s="26"/>
    </row>
    <row r="382" spans="2:27" ht="15.75" customHeight="1" x14ac:dyDescent="0.25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AA382" s="26"/>
    </row>
    <row r="383" spans="2:27" ht="15.75" customHeight="1" x14ac:dyDescent="0.25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AA383" s="26"/>
    </row>
    <row r="384" spans="2:27" ht="15.75" customHeight="1" x14ac:dyDescent="0.25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AA384" s="26"/>
    </row>
    <row r="385" spans="2:27" ht="15.75" customHeight="1" x14ac:dyDescent="0.25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AA385" s="26"/>
    </row>
    <row r="386" spans="2:27" ht="15.75" customHeight="1" x14ac:dyDescent="0.25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AA386" s="26"/>
    </row>
    <row r="387" spans="2:27" ht="15.75" customHeight="1" x14ac:dyDescent="0.25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AA387" s="26"/>
    </row>
    <row r="388" spans="2:27" ht="15.75" customHeight="1" x14ac:dyDescent="0.25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AA388" s="26"/>
    </row>
    <row r="389" spans="2:27" ht="15.75" customHeight="1" x14ac:dyDescent="0.25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AA389" s="26"/>
    </row>
    <row r="390" spans="2:27" ht="15.75" customHeight="1" x14ac:dyDescent="0.25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AA390" s="26"/>
    </row>
    <row r="391" spans="2:27" ht="15.75" customHeight="1" x14ac:dyDescent="0.25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AA391" s="26"/>
    </row>
    <row r="392" spans="2:27" ht="15.75" customHeight="1" x14ac:dyDescent="0.25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AA392" s="26"/>
    </row>
    <row r="393" spans="2:27" ht="15.75" customHeight="1" x14ac:dyDescent="0.25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AA393" s="26"/>
    </row>
    <row r="394" spans="2:27" ht="15.75" customHeight="1" x14ac:dyDescent="0.25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AA394" s="26"/>
    </row>
    <row r="395" spans="2:27" ht="15.75" customHeight="1" x14ac:dyDescent="0.25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AA395" s="26"/>
    </row>
    <row r="396" spans="2:27" ht="15.75" customHeight="1" x14ac:dyDescent="0.25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AA396" s="26"/>
    </row>
    <row r="397" spans="2:27" ht="15.75" customHeight="1" x14ac:dyDescent="0.25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AA397" s="26"/>
    </row>
    <row r="398" spans="2:27" ht="15.75" customHeight="1" x14ac:dyDescent="0.25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AA398" s="26"/>
    </row>
    <row r="399" spans="2:27" ht="15.75" customHeight="1" x14ac:dyDescent="0.25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AA399" s="26"/>
    </row>
    <row r="400" spans="2:27" ht="15.75" customHeight="1" x14ac:dyDescent="0.25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AA400" s="26"/>
    </row>
    <row r="401" spans="2:27" ht="15.75" customHeight="1" x14ac:dyDescent="0.25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AA401" s="26"/>
    </row>
    <row r="402" spans="2:27" ht="15.75" customHeight="1" x14ac:dyDescent="0.25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AA402" s="26"/>
    </row>
    <row r="403" spans="2:27" ht="15.75" customHeight="1" x14ac:dyDescent="0.25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AA403" s="26"/>
    </row>
    <row r="404" spans="2:27" ht="15.75" customHeight="1" x14ac:dyDescent="0.25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AA404" s="26"/>
    </row>
    <row r="405" spans="2:27" ht="15.75" customHeight="1" x14ac:dyDescent="0.25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AA405" s="26"/>
    </row>
    <row r="406" spans="2:27" ht="15.75" customHeight="1" x14ac:dyDescent="0.25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AA406" s="26"/>
    </row>
    <row r="407" spans="2:27" ht="15.75" customHeight="1" x14ac:dyDescent="0.25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AA407" s="26"/>
    </row>
    <row r="408" spans="2:27" ht="15.75" customHeight="1" x14ac:dyDescent="0.25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AA408" s="26"/>
    </row>
    <row r="409" spans="2:27" ht="15.75" customHeight="1" x14ac:dyDescent="0.25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AA409" s="26"/>
    </row>
    <row r="410" spans="2:27" ht="15.75" customHeight="1" x14ac:dyDescent="0.25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AA410" s="26"/>
    </row>
    <row r="411" spans="2:27" ht="15.75" customHeight="1" x14ac:dyDescent="0.25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AA411" s="26"/>
    </row>
    <row r="412" spans="2:27" ht="15.75" customHeight="1" x14ac:dyDescent="0.25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AA412" s="26"/>
    </row>
    <row r="413" spans="2:27" ht="15.75" customHeight="1" x14ac:dyDescent="0.25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AA413" s="26"/>
    </row>
    <row r="414" spans="2:27" ht="15.75" customHeight="1" x14ac:dyDescent="0.25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AA414" s="26"/>
    </row>
    <row r="415" spans="2:27" ht="15.75" customHeight="1" x14ac:dyDescent="0.25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AA415" s="26"/>
    </row>
    <row r="416" spans="2:27" ht="15.75" customHeight="1" x14ac:dyDescent="0.25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AA416" s="26"/>
    </row>
    <row r="417" spans="2:27" ht="15.75" customHeight="1" x14ac:dyDescent="0.25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AA417" s="26"/>
    </row>
    <row r="418" spans="2:27" ht="15.75" customHeight="1" x14ac:dyDescent="0.25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AA418" s="26"/>
    </row>
    <row r="419" spans="2:27" ht="15.75" customHeight="1" x14ac:dyDescent="0.25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AA419" s="26"/>
    </row>
    <row r="420" spans="2:27" ht="15.75" customHeight="1" x14ac:dyDescent="0.25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AA420" s="26"/>
    </row>
    <row r="421" spans="2:27" ht="15.75" customHeight="1" x14ac:dyDescent="0.25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AA421" s="26"/>
    </row>
    <row r="422" spans="2:27" ht="15.75" customHeight="1" x14ac:dyDescent="0.25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AA422" s="26"/>
    </row>
    <row r="423" spans="2:27" ht="15.75" customHeight="1" x14ac:dyDescent="0.25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AA423" s="26"/>
    </row>
    <row r="424" spans="2:27" ht="15.75" customHeight="1" x14ac:dyDescent="0.25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AA424" s="26"/>
    </row>
    <row r="425" spans="2:27" ht="15.75" customHeight="1" x14ac:dyDescent="0.25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AA425" s="26"/>
    </row>
    <row r="426" spans="2:27" ht="15.75" customHeight="1" x14ac:dyDescent="0.25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AA426" s="26"/>
    </row>
    <row r="427" spans="2:27" ht="15.75" customHeight="1" x14ac:dyDescent="0.25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AA427" s="26"/>
    </row>
    <row r="428" spans="2:27" ht="15.75" customHeight="1" x14ac:dyDescent="0.25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AA428" s="26"/>
    </row>
    <row r="429" spans="2:27" ht="15.75" customHeight="1" x14ac:dyDescent="0.25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AA429" s="26"/>
    </row>
    <row r="430" spans="2:27" ht="15.75" customHeight="1" x14ac:dyDescent="0.25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AA430" s="26"/>
    </row>
    <row r="431" spans="2:27" ht="15.75" customHeight="1" x14ac:dyDescent="0.25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AA431" s="26"/>
    </row>
    <row r="432" spans="2:27" ht="15.75" customHeight="1" x14ac:dyDescent="0.25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AA432" s="26"/>
    </row>
    <row r="433" spans="2:27" ht="15.75" customHeight="1" x14ac:dyDescent="0.25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AA433" s="26"/>
    </row>
    <row r="434" spans="2:27" ht="15.75" customHeight="1" x14ac:dyDescent="0.25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AA434" s="26"/>
    </row>
    <row r="435" spans="2:27" ht="15.75" customHeight="1" x14ac:dyDescent="0.25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AA435" s="26"/>
    </row>
    <row r="436" spans="2:27" ht="15.75" customHeight="1" x14ac:dyDescent="0.25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AA436" s="26"/>
    </row>
    <row r="437" spans="2:27" ht="15.75" customHeight="1" x14ac:dyDescent="0.25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AA437" s="26"/>
    </row>
    <row r="438" spans="2:27" ht="15.75" customHeight="1" x14ac:dyDescent="0.25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AA438" s="26"/>
    </row>
    <row r="439" spans="2:27" ht="15.75" customHeight="1" x14ac:dyDescent="0.25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AA439" s="26"/>
    </row>
    <row r="440" spans="2:27" ht="15.75" customHeight="1" x14ac:dyDescent="0.25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AA440" s="26"/>
    </row>
    <row r="441" spans="2:27" ht="15.75" customHeight="1" x14ac:dyDescent="0.25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AA441" s="26"/>
    </row>
    <row r="442" spans="2:27" ht="15.75" customHeight="1" x14ac:dyDescent="0.25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AA442" s="26"/>
    </row>
    <row r="443" spans="2:27" ht="15.75" customHeight="1" x14ac:dyDescent="0.25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AA443" s="26"/>
    </row>
    <row r="444" spans="2:27" ht="15.75" customHeight="1" x14ac:dyDescent="0.25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AA444" s="26"/>
    </row>
    <row r="445" spans="2:27" ht="15.75" customHeight="1" x14ac:dyDescent="0.25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AA445" s="26"/>
    </row>
    <row r="446" spans="2:27" ht="15.75" customHeight="1" x14ac:dyDescent="0.25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AA446" s="26"/>
    </row>
    <row r="447" spans="2:27" ht="15.75" customHeight="1" x14ac:dyDescent="0.25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AA447" s="26"/>
    </row>
    <row r="448" spans="2:27" ht="15.75" customHeight="1" x14ac:dyDescent="0.25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AA448" s="26"/>
    </row>
    <row r="449" spans="2:27" ht="15.75" customHeight="1" x14ac:dyDescent="0.25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AA449" s="26"/>
    </row>
    <row r="450" spans="2:27" ht="15.75" customHeight="1" x14ac:dyDescent="0.25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AA450" s="26"/>
    </row>
    <row r="451" spans="2:27" ht="15.75" customHeight="1" x14ac:dyDescent="0.25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AA451" s="26"/>
    </row>
    <row r="452" spans="2:27" ht="15.75" customHeight="1" x14ac:dyDescent="0.25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AA452" s="26"/>
    </row>
    <row r="453" spans="2:27" ht="15.75" customHeight="1" x14ac:dyDescent="0.25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AA453" s="26"/>
    </row>
    <row r="454" spans="2:27" ht="15.75" customHeight="1" x14ac:dyDescent="0.25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AA454" s="26"/>
    </row>
    <row r="455" spans="2:27" ht="15.75" customHeight="1" x14ac:dyDescent="0.25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AA455" s="26"/>
    </row>
    <row r="456" spans="2:27" ht="15.75" customHeight="1" x14ac:dyDescent="0.25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AA456" s="26"/>
    </row>
    <row r="457" spans="2:27" ht="15.75" customHeight="1" x14ac:dyDescent="0.25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AA457" s="26"/>
    </row>
    <row r="458" spans="2:27" ht="15.75" customHeight="1" x14ac:dyDescent="0.25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AA458" s="26"/>
    </row>
    <row r="459" spans="2:27" ht="15.75" customHeight="1" x14ac:dyDescent="0.25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AA459" s="26"/>
    </row>
    <row r="460" spans="2:27" ht="15.75" customHeight="1" x14ac:dyDescent="0.25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AA460" s="26"/>
    </row>
    <row r="461" spans="2:27" ht="15.75" customHeight="1" x14ac:dyDescent="0.25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AA461" s="26"/>
    </row>
    <row r="462" spans="2:27" ht="15.75" customHeight="1" x14ac:dyDescent="0.25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AA462" s="26"/>
    </row>
    <row r="463" spans="2:27" ht="15.75" customHeight="1" x14ac:dyDescent="0.25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AA463" s="26"/>
    </row>
    <row r="464" spans="2:27" ht="15.75" customHeight="1" x14ac:dyDescent="0.25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AA464" s="26"/>
    </row>
    <row r="465" spans="2:27" ht="15.75" customHeight="1" x14ac:dyDescent="0.25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AA465" s="26"/>
    </row>
    <row r="466" spans="2:27" ht="15.75" customHeight="1" x14ac:dyDescent="0.25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AA466" s="26"/>
    </row>
    <row r="467" spans="2:27" ht="15.75" customHeight="1" x14ac:dyDescent="0.25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AA467" s="26"/>
    </row>
    <row r="468" spans="2:27" ht="15.75" customHeight="1" x14ac:dyDescent="0.25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AA468" s="26"/>
    </row>
    <row r="469" spans="2:27" ht="15.75" customHeight="1" x14ac:dyDescent="0.25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AA469" s="26"/>
    </row>
    <row r="470" spans="2:27" ht="15.75" customHeight="1" x14ac:dyDescent="0.25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AA470" s="26"/>
    </row>
    <row r="471" spans="2:27" ht="15.75" customHeight="1" x14ac:dyDescent="0.25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AA471" s="26"/>
    </row>
    <row r="472" spans="2:27" ht="15.75" customHeight="1" x14ac:dyDescent="0.25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AA472" s="26"/>
    </row>
    <row r="473" spans="2:27" ht="15.75" customHeight="1" x14ac:dyDescent="0.25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AA473" s="26"/>
    </row>
    <row r="474" spans="2:27" ht="15.75" customHeight="1" x14ac:dyDescent="0.25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AA474" s="26"/>
    </row>
    <row r="475" spans="2:27" ht="15.75" customHeight="1" x14ac:dyDescent="0.25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AA475" s="26"/>
    </row>
    <row r="476" spans="2:27" ht="15.75" customHeight="1" x14ac:dyDescent="0.25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AA476" s="26"/>
    </row>
    <row r="477" spans="2:27" ht="15.75" customHeight="1" x14ac:dyDescent="0.25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AA477" s="26"/>
    </row>
    <row r="478" spans="2:27" ht="15.75" customHeight="1" x14ac:dyDescent="0.25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AA478" s="26"/>
    </row>
    <row r="479" spans="2:27" ht="15.75" customHeight="1" x14ac:dyDescent="0.25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AA479" s="26"/>
    </row>
    <row r="480" spans="2:27" ht="15.75" customHeight="1" x14ac:dyDescent="0.25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AA480" s="26"/>
    </row>
    <row r="481" spans="2:27" ht="15.75" customHeight="1" x14ac:dyDescent="0.25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AA481" s="26"/>
    </row>
    <row r="482" spans="2:27" ht="15.75" customHeight="1" x14ac:dyDescent="0.25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AA482" s="26"/>
    </row>
    <row r="483" spans="2:27" ht="15.75" customHeight="1" x14ac:dyDescent="0.25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AA483" s="26"/>
    </row>
    <row r="484" spans="2:27" ht="15.75" customHeight="1" x14ac:dyDescent="0.25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AA484" s="26"/>
    </row>
    <row r="485" spans="2:27" ht="15.75" customHeight="1" x14ac:dyDescent="0.25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AA485" s="26"/>
    </row>
    <row r="486" spans="2:27" ht="15.75" customHeight="1" x14ac:dyDescent="0.25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AA486" s="26"/>
    </row>
    <row r="487" spans="2:27" ht="15.75" customHeight="1" x14ac:dyDescent="0.25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AA487" s="26"/>
    </row>
    <row r="488" spans="2:27" ht="15.75" customHeight="1" x14ac:dyDescent="0.25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AA488" s="26"/>
    </row>
    <row r="489" spans="2:27" ht="15.75" customHeight="1" x14ac:dyDescent="0.25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AA489" s="26"/>
    </row>
    <row r="490" spans="2:27" ht="15.75" customHeight="1" x14ac:dyDescent="0.25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AA490" s="26"/>
    </row>
    <row r="491" spans="2:27" ht="15.75" customHeight="1" x14ac:dyDescent="0.25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AA491" s="26"/>
    </row>
    <row r="492" spans="2:27" ht="15.75" customHeight="1" x14ac:dyDescent="0.25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AA492" s="26"/>
    </row>
    <row r="493" spans="2:27" ht="15.75" customHeight="1" x14ac:dyDescent="0.25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AA493" s="26"/>
    </row>
    <row r="494" spans="2:27" ht="15.75" customHeight="1" x14ac:dyDescent="0.25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AA494" s="26"/>
    </row>
    <row r="495" spans="2:27" ht="15.75" customHeight="1" x14ac:dyDescent="0.25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AA495" s="26"/>
    </row>
    <row r="496" spans="2:27" ht="15.75" customHeight="1" x14ac:dyDescent="0.25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AA496" s="26"/>
    </row>
    <row r="497" spans="2:27" ht="15.75" customHeight="1" x14ac:dyDescent="0.25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AA497" s="26"/>
    </row>
    <row r="498" spans="2:27" ht="15.75" customHeight="1" x14ac:dyDescent="0.25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AA498" s="26"/>
    </row>
    <row r="499" spans="2:27" ht="15.75" customHeight="1" x14ac:dyDescent="0.25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AA499" s="26"/>
    </row>
    <row r="500" spans="2:27" ht="15.75" customHeight="1" x14ac:dyDescent="0.25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AA500" s="26"/>
    </row>
    <row r="501" spans="2:27" ht="15.75" customHeight="1" x14ac:dyDescent="0.25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AA501" s="26"/>
    </row>
    <row r="502" spans="2:27" ht="15.75" customHeight="1" x14ac:dyDescent="0.25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AA502" s="26"/>
    </row>
    <row r="503" spans="2:27" ht="15.75" customHeight="1" x14ac:dyDescent="0.25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AA503" s="26"/>
    </row>
    <row r="504" spans="2:27" ht="15.75" customHeight="1" x14ac:dyDescent="0.25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AA504" s="26"/>
    </row>
    <row r="505" spans="2:27" ht="15.75" customHeight="1" x14ac:dyDescent="0.25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AA505" s="26"/>
    </row>
    <row r="506" spans="2:27" ht="15.75" customHeight="1" x14ac:dyDescent="0.25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AA506" s="26"/>
    </row>
    <row r="507" spans="2:27" ht="15.75" customHeight="1" x14ac:dyDescent="0.25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AA507" s="26"/>
    </row>
    <row r="508" spans="2:27" ht="15.75" customHeight="1" x14ac:dyDescent="0.25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AA508" s="26"/>
    </row>
    <row r="509" spans="2:27" ht="15.75" customHeight="1" x14ac:dyDescent="0.25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AA509" s="26"/>
    </row>
    <row r="510" spans="2:27" ht="15.75" customHeight="1" x14ac:dyDescent="0.25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AA510" s="26"/>
    </row>
    <row r="511" spans="2:27" ht="15.75" customHeight="1" x14ac:dyDescent="0.25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AA511" s="26"/>
    </row>
    <row r="512" spans="2:27" ht="15.75" customHeight="1" x14ac:dyDescent="0.25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AA512" s="26"/>
    </row>
    <row r="513" spans="2:27" ht="15.75" customHeight="1" x14ac:dyDescent="0.25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AA513" s="26"/>
    </row>
    <row r="514" spans="2:27" ht="15.75" customHeight="1" x14ac:dyDescent="0.25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AA514" s="26"/>
    </row>
    <row r="515" spans="2:27" ht="15.75" customHeight="1" x14ac:dyDescent="0.25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AA515" s="26"/>
    </row>
    <row r="516" spans="2:27" ht="15.75" customHeight="1" x14ac:dyDescent="0.25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AA516" s="26"/>
    </row>
    <row r="517" spans="2:27" ht="15.75" customHeight="1" x14ac:dyDescent="0.25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AA517" s="26"/>
    </row>
    <row r="518" spans="2:27" ht="15.75" customHeight="1" x14ac:dyDescent="0.25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AA518" s="26"/>
    </row>
    <row r="519" spans="2:27" ht="15.75" customHeight="1" x14ac:dyDescent="0.25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AA519" s="26"/>
    </row>
    <row r="520" spans="2:27" ht="15.75" customHeight="1" x14ac:dyDescent="0.25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AA520" s="26"/>
    </row>
    <row r="521" spans="2:27" ht="15.75" customHeight="1" x14ac:dyDescent="0.25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AA521" s="26"/>
    </row>
    <row r="522" spans="2:27" ht="15.75" customHeight="1" x14ac:dyDescent="0.25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AA522" s="26"/>
    </row>
    <row r="523" spans="2:27" ht="15.75" customHeight="1" x14ac:dyDescent="0.25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AA523" s="26"/>
    </row>
    <row r="524" spans="2:27" ht="15.75" customHeight="1" x14ac:dyDescent="0.25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AA524" s="26"/>
    </row>
    <row r="525" spans="2:27" ht="15.75" customHeight="1" x14ac:dyDescent="0.25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AA525" s="26"/>
    </row>
    <row r="526" spans="2:27" ht="15.75" customHeight="1" x14ac:dyDescent="0.25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AA526" s="26"/>
    </row>
    <row r="527" spans="2:27" ht="15.75" customHeight="1" x14ac:dyDescent="0.25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AA527" s="26"/>
    </row>
    <row r="528" spans="2:27" ht="15.75" customHeight="1" x14ac:dyDescent="0.25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AA528" s="26"/>
    </row>
    <row r="529" spans="2:27" ht="15.75" customHeight="1" x14ac:dyDescent="0.25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AA529" s="26"/>
    </row>
    <row r="530" spans="2:27" ht="15.75" customHeight="1" x14ac:dyDescent="0.25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AA530" s="26"/>
    </row>
    <row r="531" spans="2:27" ht="15.75" customHeight="1" x14ac:dyDescent="0.25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AA531" s="26"/>
    </row>
    <row r="532" spans="2:27" ht="15.75" customHeight="1" x14ac:dyDescent="0.25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AA532" s="26"/>
    </row>
    <row r="533" spans="2:27" ht="15.75" customHeight="1" x14ac:dyDescent="0.25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AA533" s="26"/>
    </row>
    <row r="534" spans="2:27" ht="15.75" customHeight="1" x14ac:dyDescent="0.25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AA534" s="26"/>
    </row>
    <row r="535" spans="2:27" ht="15.75" customHeight="1" x14ac:dyDescent="0.25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AA535" s="26"/>
    </row>
    <row r="536" spans="2:27" ht="15.75" customHeight="1" x14ac:dyDescent="0.25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AA536" s="26"/>
    </row>
    <row r="537" spans="2:27" ht="15.75" customHeight="1" x14ac:dyDescent="0.25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AA537" s="26"/>
    </row>
    <row r="538" spans="2:27" ht="15.75" customHeight="1" x14ac:dyDescent="0.25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AA538" s="26"/>
    </row>
    <row r="539" spans="2:27" ht="15.75" customHeight="1" x14ac:dyDescent="0.25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AA539" s="26"/>
    </row>
    <row r="540" spans="2:27" ht="15.75" customHeight="1" x14ac:dyDescent="0.25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AA540" s="26"/>
    </row>
    <row r="541" spans="2:27" ht="15.75" customHeight="1" x14ac:dyDescent="0.25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AA541" s="26"/>
    </row>
    <row r="542" spans="2:27" ht="15.75" customHeight="1" x14ac:dyDescent="0.25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AA542" s="26"/>
    </row>
    <row r="543" spans="2:27" ht="15.75" customHeight="1" x14ac:dyDescent="0.25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AA543" s="26"/>
    </row>
    <row r="544" spans="2:27" ht="15.75" customHeight="1" x14ac:dyDescent="0.25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AA544" s="26"/>
    </row>
    <row r="545" spans="2:27" ht="15.75" customHeight="1" x14ac:dyDescent="0.25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AA545" s="26"/>
    </row>
    <row r="546" spans="2:27" ht="15.75" customHeight="1" x14ac:dyDescent="0.25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AA546" s="26"/>
    </row>
    <row r="547" spans="2:27" ht="15.75" customHeight="1" x14ac:dyDescent="0.25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AA547" s="26"/>
    </row>
    <row r="548" spans="2:27" ht="15.75" customHeight="1" x14ac:dyDescent="0.25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AA548" s="26"/>
    </row>
    <row r="549" spans="2:27" ht="15.75" customHeight="1" x14ac:dyDescent="0.25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AA549" s="26"/>
    </row>
    <row r="550" spans="2:27" ht="15.75" customHeight="1" x14ac:dyDescent="0.25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AA550" s="26"/>
    </row>
    <row r="551" spans="2:27" ht="15.75" customHeight="1" x14ac:dyDescent="0.25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AA551" s="26"/>
    </row>
    <row r="552" spans="2:27" ht="15.75" customHeight="1" x14ac:dyDescent="0.25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AA552" s="26"/>
    </row>
    <row r="553" spans="2:27" ht="15.75" customHeight="1" x14ac:dyDescent="0.25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AA553" s="26"/>
    </row>
    <row r="554" spans="2:27" ht="15.75" customHeight="1" x14ac:dyDescent="0.25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AA554" s="26"/>
    </row>
    <row r="555" spans="2:27" ht="15.75" customHeight="1" x14ac:dyDescent="0.25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AA555" s="26"/>
    </row>
    <row r="556" spans="2:27" ht="15.75" customHeight="1" x14ac:dyDescent="0.25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AA556" s="26"/>
    </row>
    <row r="557" spans="2:27" ht="15.75" customHeight="1" x14ac:dyDescent="0.25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AA557" s="26"/>
    </row>
    <row r="558" spans="2:27" ht="15.75" customHeight="1" x14ac:dyDescent="0.25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AA558" s="26"/>
    </row>
    <row r="559" spans="2:27" ht="15.75" customHeight="1" x14ac:dyDescent="0.25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AA559" s="26"/>
    </row>
    <row r="560" spans="2:27" ht="15.75" customHeight="1" x14ac:dyDescent="0.25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AA560" s="26"/>
    </row>
    <row r="561" spans="2:27" ht="15.75" customHeight="1" x14ac:dyDescent="0.25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AA561" s="26"/>
    </row>
    <row r="562" spans="2:27" ht="15.75" customHeight="1" x14ac:dyDescent="0.25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AA562" s="26"/>
    </row>
    <row r="563" spans="2:27" ht="15.75" customHeight="1" x14ac:dyDescent="0.25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AA563" s="26"/>
    </row>
    <row r="564" spans="2:27" ht="15.75" customHeight="1" x14ac:dyDescent="0.25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AA564" s="26"/>
    </row>
    <row r="565" spans="2:27" ht="15.75" customHeight="1" x14ac:dyDescent="0.25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AA565" s="26"/>
    </row>
    <row r="566" spans="2:27" ht="15.75" customHeight="1" x14ac:dyDescent="0.25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AA566" s="26"/>
    </row>
    <row r="567" spans="2:27" ht="15.75" customHeight="1" x14ac:dyDescent="0.25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AA567" s="26"/>
    </row>
    <row r="568" spans="2:27" ht="15.75" customHeight="1" x14ac:dyDescent="0.25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AA568" s="26"/>
    </row>
    <row r="569" spans="2:27" ht="15.75" customHeight="1" x14ac:dyDescent="0.25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AA569" s="26"/>
    </row>
    <row r="570" spans="2:27" ht="15.75" customHeight="1" x14ac:dyDescent="0.25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AA570" s="26"/>
    </row>
    <row r="571" spans="2:27" ht="15.75" customHeight="1" x14ac:dyDescent="0.25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AA571" s="26"/>
    </row>
    <row r="572" spans="2:27" ht="15.75" customHeight="1" x14ac:dyDescent="0.25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AA572" s="26"/>
    </row>
    <row r="573" spans="2:27" ht="15.75" customHeight="1" x14ac:dyDescent="0.25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AA573" s="26"/>
    </row>
    <row r="574" spans="2:27" ht="15.75" customHeight="1" x14ac:dyDescent="0.25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AA574" s="26"/>
    </row>
    <row r="575" spans="2:27" ht="15.75" customHeight="1" x14ac:dyDescent="0.25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AA575" s="26"/>
    </row>
    <row r="576" spans="2:27" ht="15.75" customHeight="1" x14ac:dyDescent="0.25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AA576" s="26"/>
    </row>
    <row r="577" spans="2:27" ht="15.75" customHeight="1" x14ac:dyDescent="0.25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AA577" s="26"/>
    </row>
    <row r="578" spans="2:27" ht="15.75" customHeight="1" x14ac:dyDescent="0.25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AA578" s="26"/>
    </row>
    <row r="579" spans="2:27" ht="15.75" customHeight="1" x14ac:dyDescent="0.25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AA579" s="26"/>
    </row>
    <row r="580" spans="2:27" ht="15.75" customHeight="1" x14ac:dyDescent="0.25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AA580" s="26"/>
    </row>
    <row r="581" spans="2:27" ht="15.75" customHeight="1" x14ac:dyDescent="0.25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AA581" s="26"/>
    </row>
    <row r="582" spans="2:27" ht="15.75" customHeight="1" x14ac:dyDescent="0.25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AA582" s="26"/>
    </row>
    <row r="583" spans="2:27" ht="15.75" customHeight="1" x14ac:dyDescent="0.25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AA583" s="26"/>
    </row>
    <row r="584" spans="2:27" ht="15.75" customHeight="1" x14ac:dyDescent="0.25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AA584" s="26"/>
    </row>
    <row r="585" spans="2:27" ht="15.75" customHeight="1" x14ac:dyDescent="0.25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AA585" s="26"/>
    </row>
    <row r="586" spans="2:27" ht="15.75" customHeight="1" x14ac:dyDescent="0.25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AA586" s="26"/>
    </row>
    <row r="587" spans="2:27" ht="15.75" customHeight="1" x14ac:dyDescent="0.25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AA587" s="26"/>
    </row>
    <row r="588" spans="2:27" ht="15.75" customHeight="1" x14ac:dyDescent="0.25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AA588" s="26"/>
    </row>
    <row r="589" spans="2:27" ht="15.75" customHeight="1" x14ac:dyDescent="0.25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AA589" s="26"/>
    </row>
    <row r="590" spans="2:27" ht="15.75" customHeight="1" x14ac:dyDescent="0.25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AA590" s="26"/>
    </row>
    <row r="591" spans="2:27" ht="15.75" customHeight="1" x14ac:dyDescent="0.25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AA591" s="26"/>
    </row>
    <row r="592" spans="2:27" ht="15.75" customHeight="1" x14ac:dyDescent="0.25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AA592" s="26"/>
    </row>
    <row r="593" spans="2:27" ht="15.75" customHeight="1" x14ac:dyDescent="0.25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AA593" s="26"/>
    </row>
    <row r="594" spans="2:27" ht="15.75" customHeight="1" x14ac:dyDescent="0.25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AA594" s="26"/>
    </row>
    <row r="595" spans="2:27" ht="15.75" customHeight="1" x14ac:dyDescent="0.25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AA595" s="26"/>
    </row>
    <row r="596" spans="2:27" ht="15.75" customHeight="1" x14ac:dyDescent="0.25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AA596" s="26"/>
    </row>
    <row r="597" spans="2:27" ht="15.75" customHeight="1" x14ac:dyDescent="0.25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AA597" s="26"/>
    </row>
    <row r="598" spans="2:27" ht="15.75" customHeight="1" x14ac:dyDescent="0.25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AA598" s="26"/>
    </row>
    <row r="599" spans="2:27" ht="15.75" customHeight="1" x14ac:dyDescent="0.25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AA599" s="26"/>
    </row>
    <row r="600" spans="2:27" ht="15.75" customHeight="1" x14ac:dyDescent="0.25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AA600" s="26"/>
    </row>
    <row r="601" spans="2:27" ht="15.75" customHeight="1" x14ac:dyDescent="0.25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AA601" s="26"/>
    </row>
    <row r="602" spans="2:27" ht="15.75" customHeight="1" x14ac:dyDescent="0.25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AA602" s="26"/>
    </row>
    <row r="603" spans="2:27" ht="15.75" customHeight="1" x14ac:dyDescent="0.25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AA603" s="26"/>
    </row>
    <row r="604" spans="2:27" ht="15.75" customHeight="1" x14ac:dyDescent="0.25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AA604" s="26"/>
    </row>
    <row r="605" spans="2:27" ht="15.75" customHeight="1" x14ac:dyDescent="0.25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AA605" s="26"/>
    </row>
    <row r="606" spans="2:27" ht="15.75" customHeight="1" x14ac:dyDescent="0.25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AA606" s="26"/>
    </row>
    <row r="607" spans="2:27" ht="15.75" customHeight="1" x14ac:dyDescent="0.25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AA607" s="26"/>
    </row>
    <row r="608" spans="2:27" ht="15.75" customHeight="1" x14ac:dyDescent="0.25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AA608" s="26"/>
    </row>
    <row r="609" spans="2:27" ht="15.75" customHeight="1" x14ac:dyDescent="0.25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AA609" s="26"/>
    </row>
    <row r="610" spans="2:27" ht="15.75" customHeight="1" x14ac:dyDescent="0.25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AA610" s="26"/>
    </row>
    <row r="611" spans="2:27" ht="15.75" customHeight="1" x14ac:dyDescent="0.25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AA611" s="26"/>
    </row>
    <row r="612" spans="2:27" ht="15.75" customHeight="1" x14ac:dyDescent="0.25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AA612" s="26"/>
    </row>
    <row r="613" spans="2:27" ht="15.75" customHeight="1" x14ac:dyDescent="0.25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AA613" s="26"/>
    </row>
    <row r="614" spans="2:27" ht="15.75" customHeight="1" x14ac:dyDescent="0.25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AA614" s="26"/>
    </row>
    <row r="615" spans="2:27" ht="15.75" customHeight="1" x14ac:dyDescent="0.25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AA615" s="26"/>
    </row>
    <row r="616" spans="2:27" ht="15.75" customHeight="1" x14ac:dyDescent="0.25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AA616" s="26"/>
    </row>
    <row r="617" spans="2:27" ht="15.75" customHeight="1" x14ac:dyDescent="0.25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AA617" s="26"/>
    </row>
    <row r="618" spans="2:27" ht="15.75" customHeight="1" x14ac:dyDescent="0.25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AA618" s="26"/>
    </row>
    <row r="619" spans="2:27" ht="15.75" customHeight="1" x14ac:dyDescent="0.25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AA619" s="26"/>
    </row>
    <row r="620" spans="2:27" ht="15.75" customHeight="1" x14ac:dyDescent="0.25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AA620" s="26"/>
    </row>
    <row r="621" spans="2:27" ht="15.75" customHeight="1" x14ac:dyDescent="0.25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AA621" s="26"/>
    </row>
    <row r="622" spans="2:27" ht="15.75" customHeight="1" x14ac:dyDescent="0.25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AA622" s="26"/>
    </row>
    <row r="623" spans="2:27" ht="15.75" customHeight="1" x14ac:dyDescent="0.25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AA623" s="26"/>
    </row>
    <row r="624" spans="2:27" ht="15.75" customHeight="1" x14ac:dyDescent="0.25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AA624" s="26"/>
    </row>
    <row r="625" spans="2:27" ht="15.75" customHeight="1" x14ac:dyDescent="0.25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AA625" s="26"/>
    </row>
    <row r="626" spans="2:27" ht="15.75" customHeight="1" x14ac:dyDescent="0.25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AA626" s="26"/>
    </row>
    <row r="627" spans="2:27" ht="15.75" customHeight="1" x14ac:dyDescent="0.25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AA627" s="26"/>
    </row>
    <row r="628" spans="2:27" ht="15.75" customHeight="1" x14ac:dyDescent="0.25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AA628" s="26"/>
    </row>
    <row r="629" spans="2:27" ht="15.75" customHeight="1" x14ac:dyDescent="0.25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AA629" s="26"/>
    </row>
    <row r="630" spans="2:27" ht="15.75" customHeight="1" x14ac:dyDescent="0.25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AA630" s="26"/>
    </row>
    <row r="631" spans="2:27" ht="15.75" customHeight="1" x14ac:dyDescent="0.25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AA631" s="26"/>
    </row>
    <row r="632" spans="2:27" ht="15.75" customHeight="1" x14ac:dyDescent="0.25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AA632" s="26"/>
    </row>
    <row r="633" spans="2:27" ht="15.75" customHeight="1" x14ac:dyDescent="0.25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AA633" s="26"/>
    </row>
    <row r="634" spans="2:27" ht="15.75" customHeight="1" x14ac:dyDescent="0.25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AA634" s="26"/>
    </row>
    <row r="635" spans="2:27" ht="15.75" customHeight="1" x14ac:dyDescent="0.25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AA635" s="26"/>
    </row>
    <row r="636" spans="2:27" ht="15.75" customHeight="1" x14ac:dyDescent="0.25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AA636" s="26"/>
    </row>
    <row r="637" spans="2:27" ht="15.75" customHeight="1" x14ac:dyDescent="0.25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AA637" s="26"/>
    </row>
    <row r="638" spans="2:27" ht="15.75" customHeight="1" x14ac:dyDescent="0.25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AA638" s="26"/>
    </row>
    <row r="639" spans="2:27" ht="15.75" customHeight="1" x14ac:dyDescent="0.25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AA639" s="26"/>
    </row>
    <row r="640" spans="2:27" ht="15.75" customHeight="1" x14ac:dyDescent="0.25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AA640" s="26"/>
    </row>
    <row r="641" spans="2:27" ht="15.75" customHeight="1" x14ac:dyDescent="0.25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AA641" s="26"/>
    </row>
    <row r="642" spans="2:27" ht="15.75" customHeight="1" x14ac:dyDescent="0.25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AA642" s="26"/>
    </row>
    <row r="643" spans="2:27" ht="15.75" customHeight="1" x14ac:dyDescent="0.25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AA643" s="26"/>
    </row>
    <row r="644" spans="2:27" ht="15.75" customHeight="1" x14ac:dyDescent="0.25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AA644" s="26"/>
    </row>
    <row r="645" spans="2:27" ht="15.75" customHeight="1" x14ac:dyDescent="0.25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AA645" s="26"/>
    </row>
    <row r="646" spans="2:27" ht="15.75" customHeight="1" x14ac:dyDescent="0.25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AA646" s="26"/>
    </row>
    <row r="647" spans="2:27" ht="15.75" customHeight="1" x14ac:dyDescent="0.25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AA647" s="26"/>
    </row>
    <row r="648" spans="2:27" ht="15.75" customHeight="1" x14ac:dyDescent="0.25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AA648" s="26"/>
    </row>
    <row r="649" spans="2:27" ht="15.75" customHeight="1" x14ac:dyDescent="0.25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AA649" s="26"/>
    </row>
    <row r="650" spans="2:27" ht="15.75" customHeight="1" x14ac:dyDescent="0.25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AA650" s="26"/>
    </row>
    <row r="651" spans="2:27" ht="15.75" customHeight="1" x14ac:dyDescent="0.25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AA651" s="26"/>
    </row>
    <row r="652" spans="2:27" ht="15.75" customHeight="1" x14ac:dyDescent="0.25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AA652" s="26"/>
    </row>
    <row r="653" spans="2:27" ht="15.75" customHeight="1" x14ac:dyDescent="0.25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AA653" s="26"/>
    </row>
    <row r="654" spans="2:27" ht="15.75" customHeight="1" x14ac:dyDescent="0.25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AA654" s="26"/>
    </row>
    <row r="655" spans="2:27" ht="15.75" customHeight="1" x14ac:dyDescent="0.25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AA655" s="26"/>
    </row>
    <row r="656" spans="2:27" ht="15.75" customHeight="1" x14ac:dyDescent="0.25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AA656" s="26"/>
    </row>
    <row r="657" spans="2:27" ht="15.75" customHeight="1" x14ac:dyDescent="0.25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AA657" s="26"/>
    </row>
    <row r="658" spans="2:27" ht="15.75" customHeight="1" x14ac:dyDescent="0.25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AA658" s="26"/>
    </row>
    <row r="659" spans="2:27" ht="15.75" customHeight="1" x14ac:dyDescent="0.25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AA659" s="26"/>
    </row>
    <row r="660" spans="2:27" ht="15.75" customHeight="1" x14ac:dyDescent="0.25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AA660" s="26"/>
    </row>
    <row r="661" spans="2:27" ht="15.75" customHeight="1" x14ac:dyDescent="0.25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AA661" s="26"/>
    </row>
    <row r="662" spans="2:27" ht="15.75" customHeight="1" x14ac:dyDescent="0.25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AA662" s="26"/>
    </row>
    <row r="663" spans="2:27" ht="15.75" customHeight="1" x14ac:dyDescent="0.25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AA663" s="26"/>
    </row>
    <row r="664" spans="2:27" ht="15.75" customHeight="1" x14ac:dyDescent="0.25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AA664" s="26"/>
    </row>
    <row r="665" spans="2:27" ht="15.75" customHeight="1" x14ac:dyDescent="0.25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AA665" s="26"/>
    </row>
    <row r="666" spans="2:27" ht="15.75" customHeight="1" x14ac:dyDescent="0.25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AA666" s="26"/>
    </row>
    <row r="667" spans="2:27" ht="15.75" customHeight="1" x14ac:dyDescent="0.25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AA667" s="26"/>
    </row>
    <row r="668" spans="2:27" ht="15.75" customHeight="1" x14ac:dyDescent="0.25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AA668" s="26"/>
    </row>
    <row r="669" spans="2:27" ht="15.75" customHeight="1" x14ac:dyDescent="0.25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AA669" s="26"/>
    </row>
    <row r="670" spans="2:27" ht="15.75" customHeight="1" x14ac:dyDescent="0.25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AA670" s="26"/>
    </row>
    <row r="671" spans="2:27" ht="15.75" customHeight="1" x14ac:dyDescent="0.25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AA671" s="26"/>
    </row>
    <row r="672" spans="2:27" ht="15.75" customHeight="1" x14ac:dyDescent="0.25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AA672" s="26"/>
    </row>
    <row r="673" spans="2:27" ht="15.75" customHeight="1" x14ac:dyDescent="0.25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AA673" s="26"/>
    </row>
    <row r="674" spans="2:27" ht="15.75" customHeight="1" x14ac:dyDescent="0.25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AA674" s="26"/>
    </row>
    <row r="675" spans="2:27" ht="15.75" customHeight="1" x14ac:dyDescent="0.25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AA675" s="26"/>
    </row>
    <row r="676" spans="2:27" ht="15.75" customHeight="1" x14ac:dyDescent="0.25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AA676" s="26"/>
    </row>
    <row r="677" spans="2:27" ht="15.75" customHeight="1" x14ac:dyDescent="0.25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AA677" s="26"/>
    </row>
    <row r="678" spans="2:27" ht="15.75" customHeight="1" x14ac:dyDescent="0.25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AA678" s="26"/>
    </row>
    <row r="679" spans="2:27" ht="15.75" customHeight="1" x14ac:dyDescent="0.25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AA679" s="26"/>
    </row>
    <row r="680" spans="2:27" ht="15.75" customHeight="1" x14ac:dyDescent="0.25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AA680" s="26"/>
    </row>
    <row r="681" spans="2:27" ht="15.75" customHeight="1" x14ac:dyDescent="0.25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AA681" s="26"/>
    </row>
    <row r="682" spans="2:27" ht="15.75" customHeight="1" x14ac:dyDescent="0.25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AA682" s="26"/>
    </row>
    <row r="683" spans="2:27" ht="15.75" customHeight="1" x14ac:dyDescent="0.25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AA683" s="26"/>
    </row>
    <row r="684" spans="2:27" ht="15.75" customHeight="1" x14ac:dyDescent="0.25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AA684" s="26"/>
    </row>
    <row r="685" spans="2:27" ht="15.75" customHeight="1" x14ac:dyDescent="0.25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AA685" s="26"/>
    </row>
    <row r="686" spans="2:27" ht="15.75" customHeight="1" x14ac:dyDescent="0.25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AA686" s="26"/>
    </row>
    <row r="687" spans="2:27" ht="15.75" customHeight="1" x14ac:dyDescent="0.25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AA687" s="26"/>
    </row>
    <row r="688" spans="2:27" ht="15.75" customHeight="1" x14ac:dyDescent="0.25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AA688" s="26"/>
    </row>
    <row r="689" spans="2:27" ht="15.75" customHeight="1" x14ac:dyDescent="0.25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AA689" s="26"/>
    </row>
    <row r="690" spans="2:27" ht="15.75" customHeight="1" x14ac:dyDescent="0.25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AA690" s="26"/>
    </row>
    <row r="691" spans="2:27" ht="15.75" customHeight="1" x14ac:dyDescent="0.25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AA691" s="26"/>
    </row>
    <row r="692" spans="2:27" ht="15.75" customHeight="1" x14ac:dyDescent="0.25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AA692" s="26"/>
    </row>
    <row r="693" spans="2:27" ht="15.75" customHeight="1" x14ac:dyDescent="0.25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AA693" s="26"/>
    </row>
    <row r="694" spans="2:27" ht="15.75" customHeight="1" x14ac:dyDescent="0.25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AA694" s="26"/>
    </row>
    <row r="695" spans="2:27" ht="15.75" customHeight="1" x14ac:dyDescent="0.25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AA695" s="26"/>
    </row>
    <row r="696" spans="2:27" ht="15.75" customHeight="1" x14ac:dyDescent="0.25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AA696" s="26"/>
    </row>
    <row r="697" spans="2:27" ht="15.75" customHeight="1" x14ac:dyDescent="0.25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AA697" s="26"/>
    </row>
    <row r="698" spans="2:27" ht="15.75" customHeight="1" x14ac:dyDescent="0.25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AA698" s="26"/>
    </row>
    <row r="699" spans="2:27" ht="15.75" customHeight="1" x14ac:dyDescent="0.25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AA699" s="26"/>
    </row>
    <row r="700" spans="2:27" ht="15.75" customHeight="1" x14ac:dyDescent="0.25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AA700" s="26"/>
    </row>
    <row r="701" spans="2:27" ht="15.75" customHeight="1" x14ac:dyDescent="0.25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AA701" s="26"/>
    </row>
    <row r="702" spans="2:27" ht="15.75" customHeight="1" x14ac:dyDescent="0.25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AA702" s="26"/>
    </row>
    <row r="703" spans="2:27" ht="15.75" customHeight="1" x14ac:dyDescent="0.25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AA703" s="26"/>
    </row>
    <row r="704" spans="2:27" ht="15.75" customHeight="1" x14ac:dyDescent="0.25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AA704" s="26"/>
    </row>
    <row r="705" spans="2:27" ht="15.75" customHeight="1" x14ac:dyDescent="0.25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AA705" s="26"/>
    </row>
    <row r="706" spans="2:27" ht="15.75" customHeight="1" x14ac:dyDescent="0.25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AA706" s="26"/>
    </row>
    <row r="707" spans="2:27" ht="15.75" customHeight="1" x14ac:dyDescent="0.25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AA707" s="26"/>
    </row>
    <row r="708" spans="2:27" ht="15.75" customHeight="1" x14ac:dyDescent="0.25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AA708" s="26"/>
    </row>
    <row r="709" spans="2:27" ht="15.75" customHeight="1" x14ac:dyDescent="0.25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AA709" s="26"/>
    </row>
    <row r="710" spans="2:27" ht="15.75" customHeight="1" x14ac:dyDescent="0.25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AA710" s="26"/>
    </row>
    <row r="711" spans="2:27" ht="15.75" customHeight="1" x14ac:dyDescent="0.25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AA711" s="26"/>
    </row>
    <row r="712" spans="2:27" ht="15.75" customHeight="1" x14ac:dyDescent="0.25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AA712" s="26"/>
    </row>
    <row r="713" spans="2:27" ht="15.75" customHeight="1" x14ac:dyDescent="0.25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AA713" s="26"/>
    </row>
    <row r="714" spans="2:27" ht="15.75" customHeight="1" x14ac:dyDescent="0.25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AA714" s="26"/>
    </row>
    <row r="715" spans="2:27" ht="15.75" customHeight="1" x14ac:dyDescent="0.25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AA715" s="26"/>
    </row>
    <row r="716" spans="2:27" ht="15.75" customHeight="1" x14ac:dyDescent="0.25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AA716" s="26"/>
    </row>
    <row r="717" spans="2:27" ht="15.75" customHeight="1" x14ac:dyDescent="0.25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AA717" s="26"/>
    </row>
    <row r="718" spans="2:27" ht="15.75" customHeight="1" x14ac:dyDescent="0.25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AA718" s="26"/>
    </row>
    <row r="719" spans="2:27" ht="15.75" customHeight="1" x14ac:dyDescent="0.25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AA719" s="26"/>
    </row>
    <row r="720" spans="2:27" ht="15.75" customHeight="1" x14ac:dyDescent="0.25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AA720" s="26"/>
    </row>
    <row r="721" spans="2:27" ht="15.75" customHeight="1" x14ac:dyDescent="0.25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AA721" s="26"/>
    </row>
    <row r="722" spans="2:27" ht="15.75" customHeight="1" x14ac:dyDescent="0.25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AA722" s="26"/>
    </row>
    <row r="723" spans="2:27" ht="15.75" customHeight="1" x14ac:dyDescent="0.25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AA723" s="26"/>
    </row>
    <row r="724" spans="2:27" ht="15.75" customHeight="1" x14ac:dyDescent="0.25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AA724" s="26"/>
    </row>
    <row r="725" spans="2:27" ht="15.75" customHeight="1" x14ac:dyDescent="0.25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AA725" s="26"/>
    </row>
    <row r="726" spans="2:27" ht="15.75" customHeight="1" x14ac:dyDescent="0.25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AA726" s="26"/>
    </row>
    <row r="727" spans="2:27" ht="15.75" customHeight="1" x14ac:dyDescent="0.25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AA727" s="26"/>
    </row>
    <row r="728" spans="2:27" ht="15.75" customHeight="1" x14ac:dyDescent="0.25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AA728" s="26"/>
    </row>
    <row r="729" spans="2:27" ht="15.75" customHeight="1" x14ac:dyDescent="0.25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AA729" s="26"/>
    </row>
    <row r="730" spans="2:27" ht="15.75" customHeight="1" x14ac:dyDescent="0.25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AA730" s="26"/>
    </row>
    <row r="731" spans="2:27" ht="15.75" customHeight="1" x14ac:dyDescent="0.25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AA731" s="26"/>
    </row>
    <row r="732" spans="2:27" ht="15.75" customHeight="1" x14ac:dyDescent="0.25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AA732" s="26"/>
    </row>
    <row r="733" spans="2:27" ht="15.75" customHeight="1" x14ac:dyDescent="0.25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AA733" s="26"/>
    </row>
    <row r="734" spans="2:27" ht="15.75" customHeight="1" x14ac:dyDescent="0.25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AA734" s="26"/>
    </row>
    <row r="735" spans="2:27" ht="15.75" customHeight="1" x14ac:dyDescent="0.25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AA735" s="26"/>
    </row>
    <row r="736" spans="2:27" ht="15.75" customHeight="1" x14ac:dyDescent="0.25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AA736" s="26"/>
    </row>
    <row r="737" spans="2:27" ht="15.75" customHeight="1" x14ac:dyDescent="0.25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AA737" s="26"/>
    </row>
    <row r="738" spans="2:27" ht="15.75" customHeight="1" x14ac:dyDescent="0.25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AA738" s="26"/>
    </row>
    <row r="739" spans="2:27" ht="15.75" customHeight="1" x14ac:dyDescent="0.25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AA739" s="26"/>
    </row>
    <row r="740" spans="2:27" ht="15.75" customHeight="1" x14ac:dyDescent="0.25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AA740" s="26"/>
    </row>
    <row r="741" spans="2:27" ht="15.75" customHeight="1" x14ac:dyDescent="0.25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AA741" s="26"/>
    </row>
    <row r="742" spans="2:27" ht="15.75" customHeight="1" x14ac:dyDescent="0.25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AA742" s="26"/>
    </row>
    <row r="743" spans="2:27" ht="15.75" customHeight="1" x14ac:dyDescent="0.25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AA743" s="26"/>
    </row>
    <row r="744" spans="2:27" ht="15.75" customHeight="1" x14ac:dyDescent="0.25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AA744" s="26"/>
    </row>
    <row r="745" spans="2:27" ht="15.75" customHeight="1" x14ac:dyDescent="0.25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AA745" s="26"/>
    </row>
    <row r="746" spans="2:27" ht="15.75" customHeight="1" x14ac:dyDescent="0.25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AA746" s="26"/>
    </row>
    <row r="747" spans="2:27" ht="15.75" customHeight="1" x14ac:dyDescent="0.25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AA747" s="26"/>
    </row>
    <row r="748" spans="2:27" ht="15.75" customHeight="1" x14ac:dyDescent="0.25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AA748" s="26"/>
    </row>
    <row r="749" spans="2:27" ht="15.75" customHeight="1" x14ac:dyDescent="0.25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AA749" s="26"/>
    </row>
    <row r="750" spans="2:27" ht="15.75" customHeight="1" x14ac:dyDescent="0.25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AA750" s="26"/>
    </row>
    <row r="751" spans="2:27" ht="15.75" customHeight="1" x14ac:dyDescent="0.25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AA751" s="26"/>
    </row>
    <row r="752" spans="2:27" ht="15.75" customHeight="1" x14ac:dyDescent="0.25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AA752" s="26"/>
    </row>
    <row r="753" spans="2:27" ht="15.75" customHeight="1" x14ac:dyDescent="0.25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AA753" s="26"/>
    </row>
    <row r="754" spans="2:27" ht="15.75" customHeight="1" x14ac:dyDescent="0.25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AA754" s="26"/>
    </row>
    <row r="755" spans="2:27" ht="15.75" customHeight="1" x14ac:dyDescent="0.25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AA755" s="26"/>
    </row>
    <row r="756" spans="2:27" ht="15.75" customHeight="1" x14ac:dyDescent="0.25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AA756" s="26"/>
    </row>
    <row r="757" spans="2:27" ht="15.75" customHeight="1" x14ac:dyDescent="0.25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AA757" s="26"/>
    </row>
    <row r="758" spans="2:27" ht="15.75" customHeight="1" x14ac:dyDescent="0.25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AA758" s="26"/>
    </row>
    <row r="759" spans="2:27" ht="15.75" customHeight="1" x14ac:dyDescent="0.25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AA759" s="26"/>
    </row>
    <row r="760" spans="2:27" ht="15.75" customHeight="1" x14ac:dyDescent="0.25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AA760" s="26"/>
    </row>
    <row r="761" spans="2:27" ht="15.75" customHeight="1" x14ac:dyDescent="0.25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AA761" s="26"/>
    </row>
    <row r="762" spans="2:27" ht="15.75" customHeight="1" x14ac:dyDescent="0.25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AA762" s="26"/>
    </row>
    <row r="763" spans="2:27" ht="15.75" customHeight="1" x14ac:dyDescent="0.25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AA763" s="26"/>
    </row>
    <row r="764" spans="2:27" ht="15.75" customHeight="1" x14ac:dyDescent="0.25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AA764" s="26"/>
    </row>
    <row r="765" spans="2:27" ht="15.75" customHeight="1" x14ac:dyDescent="0.25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AA765" s="26"/>
    </row>
    <row r="766" spans="2:27" ht="15.75" customHeight="1" x14ac:dyDescent="0.25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AA766" s="26"/>
    </row>
    <row r="767" spans="2:27" ht="15.75" customHeight="1" x14ac:dyDescent="0.25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AA767" s="26"/>
    </row>
    <row r="768" spans="2:27" ht="15.75" customHeight="1" x14ac:dyDescent="0.25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AA768" s="26"/>
    </row>
    <row r="769" spans="2:27" ht="15.75" customHeight="1" x14ac:dyDescent="0.25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AA769" s="26"/>
    </row>
    <row r="770" spans="2:27" ht="15.75" customHeight="1" x14ac:dyDescent="0.25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AA770" s="26"/>
    </row>
    <row r="771" spans="2:27" ht="15.75" customHeight="1" x14ac:dyDescent="0.25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AA771" s="26"/>
    </row>
    <row r="772" spans="2:27" ht="15.75" customHeight="1" x14ac:dyDescent="0.25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AA772" s="26"/>
    </row>
    <row r="773" spans="2:27" ht="15.75" customHeight="1" x14ac:dyDescent="0.25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AA773" s="26"/>
    </row>
    <row r="774" spans="2:27" ht="15.75" customHeight="1" x14ac:dyDescent="0.25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AA774" s="26"/>
    </row>
    <row r="775" spans="2:27" ht="15.75" customHeight="1" x14ac:dyDescent="0.25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AA775" s="26"/>
    </row>
    <row r="776" spans="2:27" ht="15.75" customHeight="1" x14ac:dyDescent="0.25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AA776" s="26"/>
    </row>
    <row r="777" spans="2:27" ht="15.75" customHeight="1" x14ac:dyDescent="0.25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AA777" s="26"/>
    </row>
    <row r="778" spans="2:27" ht="15.75" customHeight="1" x14ac:dyDescent="0.25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AA778" s="26"/>
    </row>
    <row r="779" spans="2:27" ht="15.75" customHeight="1" x14ac:dyDescent="0.25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AA779" s="26"/>
    </row>
    <row r="780" spans="2:27" ht="15.75" customHeight="1" x14ac:dyDescent="0.25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AA780" s="26"/>
    </row>
    <row r="781" spans="2:27" ht="15.75" customHeight="1" x14ac:dyDescent="0.25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AA781" s="26"/>
    </row>
    <row r="782" spans="2:27" ht="15.75" customHeight="1" x14ac:dyDescent="0.25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AA782" s="26"/>
    </row>
    <row r="783" spans="2:27" ht="15.75" customHeight="1" x14ac:dyDescent="0.25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AA783" s="26"/>
    </row>
    <row r="784" spans="2:27" ht="15.75" customHeight="1" x14ac:dyDescent="0.25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AA784" s="26"/>
    </row>
    <row r="785" spans="2:27" ht="15.75" customHeight="1" x14ac:dyDescent="0.25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AA785" s="26"/>
    </row>
    <row r="786" spans="2:27" ht="15.75" customHeight="1" x14ac:dyDescent="0.25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AA786" s="26"/>
    </row>
    <row r="787" spans="2:27" ht="15.75" customHeight="1" x14ac:dyDescent="0.25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AA787" s="26"/>
    </row>
    <row r="788" spans="2:27" ht="15.75" customHeight="1" x14ac:dyDescent="0.25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AA788" s="26"/>
    </row>
    <row r="789" spans="2:27" ht="15.75" customHeight="1" x14ac:dyDescent="0.25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AA789" s="26"/>
    </row>
    <row r="790" spans="2:27" ht="15.75" customHeight="1" x14ac:dyDescent="0.25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AA790" s="26"/>
    </row>
    <row r="791" spans="2:27" ht="15.75" customHeight="1" x14ac:dyDescent="0.25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AA791" s="26"/>
    </row>
    <row r="792" spans="2:27" ht="15.75" customHeight="1" x14ac:dyDescent="0.25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AA792" s="26"/>
    </row>
    <row r="793" spans="2:27" ht="15.75" customHeight="1" x14ac:dyDescent="0.25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AA793" s="26"/>
    </row>
    <row r="794" spans="2:27" ht="15.75" customHeight="1" x14ac:dyDescent="0.25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AA794" s="26"/>
    </row>
    <row r="795" spans="2:27" ht="15.75" customHeight="1" x14ac:dyDescent="0.25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AA795" s="26"/>
    </row>
    <row r="796" spans="2:27" ht="15.75" customHeight="1" x14ac:dyDescent="0.25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AA796" s="26"/>
    </row>
    <row r="797" spans="2:27" ht="15.75" customHeight="1" x14ac:dyDescent="0.25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AA797" s="26"/>
    </row>
    <row r="798" spans="2:27" ht="15.75" customHeight="1" x14ac:dyDescent="0.25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AA798" s="26"/>
    </row>
    <row r="799" spans="2:27" ht="15.75" customHeight="1" x14ac:dyDescent="0.25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AA799" s="26"/>
    </row>
    <row r="800" spans="2:27" ht="15.75" customHeight="1" x14ac:dyDescent="0.25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AA800" s="26"/>
    </row>
    <row r="801" spans="2:27" ht="15.75" customHeight="1" x14ac:dyDescent="0.25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AA801" s="26"/>
    </row>
    <row r="802" spans="2:27" ht="15.75" customHeight="1" x14ac:dyDescent="0.25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AA802" s="26"/>
    </row>
    <row r="803" spans="2:27" ht="15.75" customHeight="1" x14ac:dyDescent="0.25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AA803" s="26"/>
    </row>
    <row r="804" spans="2:27" ht="15.75" customHeight="1" x14ac:dyDescent="0.25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AA804" s="26"/>
    </row>
    <row r="805" spans="2:27" ht="15.75" customHeight="1" x14ac:dyDescent="0.25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AA805" s="26"/>
    </row>
    <row r="806" spans="2:27" ht="15.75" customHeight="1" x14ac:dyDescent="0.25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AA806" s="26"/>
    </row>
    <row r="807" spans="2:27" ht="15.75" customHeight="1" x14ac:dyDescent="0.25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AA807" s="26"/>
    </row>
    <row r="808" spans="2:27" ht="15.75" customHeight="1" x14ac:dyDescent="0.25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AA808" s="26"/>
    </row>
    <row r="809" spans="2:27" ht="15.75" customHeight="1" x14ac:dyDescent="0.25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AA809" s="26"/>
    </row>
    <row r="810" spans="2:27" ht="15.75" customHeight="1" x14ac:dyDescent="0.25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AA810" s="26"/>
    </row>
    <row r="811" spans="2:27" ht="15.75" customHeight="1" x14ac:dyDescent="0.25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AA811" s="26"/>
    </row>
    <row r="812" spans="2:27" ht="15.75" customHeight="1" x14ac:dyDescent="0.25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AA812" s="26"/>
    </row>
    <row r="813" spans="2:27" ht="15.75" customHeight="1" x14ac:dyDescent="0.25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AA813" s="26"/>
    </row>
    <row r="814" spans="2:27" ht="15.75" customHeight="1" x14ac:dyDescent="0.25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AA814" s="26"/>
    </row>
    <row r="815" spans="2:27" ht="15.75" customHeight="1" x14ac:dyDescent="0.25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AA815" s="26"/>
    </row>
    <row r="816" spans="2:27" ht="15.75" customHeight="1" x14ac:dyDescent="0.25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AA816" s="26"/>
    </row>
    <row r="817" spans="2:27" ht="15.75" customHeight="1" x14ac:dyDescent="0.25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AA817" s="26"/>
    </row>
    <row r="818" spans="2:27" ht="15.75" customHeight="1" x14ac:dyDescent="0.25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AA818" s="26"/>
    </row>
    <row r="819" spans="2:27" ht="15.75" customHeight="1" x14ac:dyDescent="0.25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AA819" s="26"/>
    </row>
    <row r="820" spans="2:27" ht="15.75" customHeight="1" x14ac:dyDescent="0.25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AA820" s="26"/>
    </row>
    <row r="821" spans="2:27" ht="15.75" customHeight="1" x14ac:dyDescent="0.25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AA821" s="26"/>
    </row>
    <row r="822" spans="2:27" ht="15.75" customHeight="1" x14ac:dyDescent="0.25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AA822" s="26"/>
    </row>
    <row r="823" spans="2:27" ht="15.75" customHeight="1" x14ac:dyDescent="0.25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AA823" s="26"/>
    </row>
    <row r="824" spans="2:27" ht="15.75" customHeight="1" x14ac:dyDescent="0.25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AA824" s="26"/>
    </row>
    <row r="825" spans="2:27" ht="15.75" customHeight="1" x14ac:dyDescent="0.25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AA825" s="26"/>
    </row>
    <row r="826" spans="2:27" ht="15.75" customHeight="1" x14ac:dyDescent="0.25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AA826" s="26"/>
    </row>
    <row r="827" spans="2:27" ht="15.75" customHeight="1" x14ac:dyDescent="0.25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AA827" s="26"/>
    </row>
    <row r="828" spans="2:27" ht="15.75" customHeight="1" x14ac:dyDescent="0.25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AA828" s="26"/>
    </row>
    <row r="829" spans="2:27" ht="15.75" customHeight="1" x14ac:dyDescent="0.25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AA829" s="26"/>
    </row>
    <row r="830" spans="2:27" ht="15.75" customHeight="1" x14ac:dyDescent="0.25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AA830" s="26"/>
    </row>
    <row r="831" spans="2:27" ht="15.75" customHeight="1" x14ac:dyDescent="0.25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AA831" s="26"/>
    </row>
    <row r="832" spans="2:27" ht="15.75" customHeight="1" x14ac:dyDescent="0.25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AA832" s="26"/>
    </row>
    <row r="833" spans="2:27" ht="15.75" customHeight="1" x14ac:dyDescent="0.25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AA833" s="26"/>
    </row>
    <row r="834" spans="2:27" ht="15.75" customHeight="1" x14ac:dyDescent="0.25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AA834" s="26"/>
    </row>
    <row r="835" spans="2:27" ht="15.75" customHeight="1" x14ac:dyDescent="0.25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AA835" s="26"/>
    </row>
    <row r="836" spans="2:27" ht="15.75" customHeight="1" x14ac:dyDescent="0.25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AA836" s="26"/>
    </row>
    <row r="837" spans="2:27" ht="15.75" customHeight="1" x14ac:dyDescent="0.25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AA837" s="26"/>
    </row>
    <row r="838" spans="2:27" ht="15.75" customHeight="1" x14ac:dyDescent="0.25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AA838" s="26"/>
    </row>
    <row r="839" spans="2:27" ht="15.75" customHeight="1" x14ac:dyDescent="0.25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AA839" s="26"/>
    </row>
    <row r="840" spans="2:27" ht="15.75" customHeight="1" x14ac:dyDescent="0.25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AA840" s="26"/>
    </row>
    <row r="841" spans="2:27" ht="15.75" customHeight="1" x14ac:dyDescent="0.25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AA841" s="26"/>
    </row>
    <row r="842" spans="2:27" ht="15.75" customHeight="1" x14ac:dyDescent="0.25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AA842" s="26"/>
    </row>
    <row r="843" spans="2:27" ht="15.75" customHeight="1" x14ac:dyDescent="0.25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AA843" s="26"/>
    </row>
    <row r="844" spans="2:27" ht="15.75" customHeight="1" x14ac:dyDescent="0.25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AA844" s="26"/>
    </row>
    <row r="845" spans="2:27" ht="15.75" customHeight="1" x14ac:dyDescent="0.25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AA845" s="26"/>
    </row>
    <row r="846" spans="2:27" ht="15.75" customHeight="1" x14ac:dyDescent="0.25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AA846" s="26"/>
    </row>
    <row r="847" spans="2:27" ht="15.75" customHeight="1" x14ac:dyDescent="0.25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AA847" s="26"/>
    </row>
    <row r="848" spans="2:27" ht="15.75" customHeight="1" x14ac:dyDescent="0.25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AA848" s="26"/>
    </row>
    <row r="849" spans="2:27" ht="15.75" customHeight="1" x14ac:dyDescent="0.25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AA849" s="26"/>
    </row>
    <row r="850" spans="2:27" ht="15.75" customHeight="1" x14ac:dyDescent="0.25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AA850" s="26"/>
    </row>
    <row r="851" spans="2:27" ht="15.75" customHeight="1" x14ac:dyDescent="0.25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AA851" s="26"/>
    </row>
    <row r="852" spans="2:27" ht="15.75" customHeight="1" x14ac:dyDescent="0.25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AA852" s="26"/>
    </row>
    <row r="853" spans="2:27" ht="15.75" customHeight="1" x14ac:dyDescent="0.25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AA853" s="26"/>
    </row>
    <row r="854" spans="2:27" ht="15.75" customHeight="1" x14ac:dyDescent="0.25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AA854" s="26"/>
    </row>
    <row r="855" spans="2:27" ht="15.75" customHeight="1" x14ac:dyDescent="0.25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AA855" s="26"/>
    </row>
    <row r="856" spans="2:27" ht="15.75" customHeight="1" x14ac:dyDescent="0.25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AA856" s="26"/>
    </row>
    <row r="857" spans="2:27" ht="15.75" customHeight="1" x14ac:dyDescent="0.25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AA857" s="26"/>
    </row>
    <row r="858" spans="2:27" ht="15.75" customHeight="1" x14ac:dyDescent="0.25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AA858" s="26"/>
    </row>
    <row r="859" spans="2:27" ht="15.75" customHeight="1" x14ac:dyDescent="0.25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AA859" s="26"/>
    </row>
    <row r="860" spans="2:27" ht="15.75" customHeight="1" x14ac:dyDescent="0.25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AA860" s="26"/>
    </row>
    <row r="861" spans="2:27" ht="15.75" customHeight="1" x14ac:dyDescent="0.25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AA861" s="26"/>
    </row>
    <row r="862" spans="2:27" ht="15.75" customHeight="1" x14ac:dyDescent="0.25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AA862" s="26"/>
    </row>
    <row r="863" spans="2:27" ht="15.75" customHeight="1" x14ac:dyDescent="0.25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AA863" s="26"/>
    </row>
    <row r="864" spans="2:27" ht="15.75" customHeight="1" x14ac:dyDescent="0.25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AA864" s="26"/>
    </row>
    <row r="865" spans="2:27" ht="15.75" customHeight="1" x14ac:dyDescent="0.25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AA865" s="26"/>
    </row>
    <row r="866" spans="2:27" ht="15.75" customHeight="1" x14ac:dyDescent="0.25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AA866" s="26"/>
    </row>
    <row r="867" spans="2:27" ht="15.75" customHeight="1" x14ac:dyDescent="0.25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AA867" s="26"/>
    </row>
    <row r="868" spans="2:27" ht="15.75" customHeight="1" x14ac:dyDescent="0.25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AA868" s="26"/>
    </row>
    <row r="869" spans="2:27" ht="15.75" customHeight="1" x14ac:dyDescent="0.25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AA869" s="26"/>
    </row>
    <row r="870" spans="2:27" ht="15.75" customHeight="1" x14ac:dyDescent="0.25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AA870" s="26"/>
    </row>
    <row r="871" spans="2:27" ht="15.75" customHeight="1" x14ac:dyDescent="0.25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AA871" s="26"/>
    </row>
    <row r="872" spans="2:27" ht="15.75" customHeight="1" x14ac:dyDescent="0.25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AA872" s="26"/>
    </row>
    <row r="873" spans="2:27" ht="15.75" customHeight="1" x14ac:dyDescent="0.25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AA873" s="26"/>
    </row>
    <row r="874" spans="2:27" ht="15.75" customHeight="1" x14ac:dyDescent="0.25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AA874" s="26"/>
    </row>
    <row r="875" spans="2:27" ht="15.75" customHeight="1" x14ac:dyDescent="0.25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AA875" s="26"/>
    </row>
    <row r="876" spans="2:27" ht="15.75" customHeight="1" x14ac:dyDescent="0.25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AA876" s="26"/>
    </row>
    <row r="877" spans="2:27" ht="15.75" customHeight="1" x14ac:dyDescent="0.25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AA877" s="26"/>
    </row>
    <row r="878" spans="2:27" ht="15.75" customHeight="1" x14ac:dyDescent="0.25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AA878" s="26"/>
    </row>
    <row r="879" spans="2:27" ht="15.75" customHeight="1" x14ac:dyDescent="0.25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AA879" s="26"/>
    </row>
    <row r="880" spans="2:27" ht="15.75" customHeight="1" x14ac:dyDescent="0.25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AA880" s="26"/>
    </row>
    <row r="881" spans="2:27" ht="15.75" customHeight="1" x14ac:dyDescent="0.25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AA881" s="26"/>
    </row>
    <row r="882" spans="2:27" ht="15.75" customHeight="1" x14ac:dyDescent="0.25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AA882" s="26"/>
    </row>
    <row r="883" spans="2:27" ht="15.75" customHeight="1" x14ac:dyDescent="0.25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AA883" s="26"/>
    </row>
    <row r="884" spans="2:27" ht="15.75" customHeight="1" x14ac:dyDescent="0.25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AA884" s="26"/>
    </row>
    <row r="885" spans="2:27" ht="15.75" customHeight="1" x14ac:dyDescent="0.25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AA885" s="26"/>
    </row>
    <row r="886" spans="2:27" ht="15.75" customHeight="1" x14ac:dyDescent="0.25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AA886" s="26"/>
    </row>
    <row r="887" spans="2:27" ht="15.75" customHeight="1" x14ac:dyDescent="0.25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AA887" s="26"/>
    </row>
    <row r="888" spans="2:27" ht="15.75" customHeight="1" x14ac:dyDescent="0.25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AA888" s="26"/>
    </row>
    <row r="889" spans="2:27" ht="15.75" customHeight="1" x14ac:dyDescent="0.25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AA889" s="26"/>
    </row>
    <row r="890" spans="2:27" ht="15.75" customHeight="1" x14ac:dyDescent="0.25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AA890" s="26"/>
    </row>
    <row r="891" spans="2:27" ht="15.75" customHeight="1" x14ac:dyDescent="0.25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AA891" s="26"/>
    </row>
    <row r="892" spans="2:27" ht="15.75" customHeight="1" x14ac:dyDescent="0.25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AA892" s="26"/>
    </row>
    <row r="893" spans="2:27" ht="15.75" customHeight="1" x14ac:dyDescent="0.25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AA893" s="26"/>
    </row>
    <row r="894" spans="2:27" ht="15.75" customHeight="1" x14ac:dyDescent="0.25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AA894" s="26"/>
    </row>
    <row r="895" spans="2:27" ht="15.75" customHeight="1" x14ac:dyDescent="0.25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AA895" s="26"/>
    </row>
    <row r="896" spans="2:27" ht="15.75" customHeight="1" x14ac:dyDescent="0.25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AA896" s="26"/>
    </row>
    <row r="897" spans="2:27" ht="15.75" customHeight="1" x14ac:dyDescent="0.25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AA897" s="26"/>
    </row>
    <row r="898" spans="2:27" ht="15.75" customHeight="1" x14ac:dyDescent="0.25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AA898" s="26"/>
    </row>
    <row r="899" spans="2:27" ht="15.75" customHeight="1" x14ac:dyDescent="0.25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AA899" s="26"/>
    </row>
    <row r="900" spans="2:27" ht="15.75" customHeight="1" x14ac:dyDescent="0.25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AA900" s="26"/>
    </row>
    <row r="901" spans="2:27" ht="15.75" customHeight="1" x14ac:dyDescent="0.25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AA901" s="26"/>
    </row>
    <row r="902" spans="2:27" ht="15.75" customHeight="1" x14ac:dyDescent="0.25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AA902" s="26"/>
    </row>
    <row r="903" spans="2:27" ht="15.75" customHeight="1" x14ac:dyDescent="0.25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AA903" s="26"/>
    </row>
    <row r="904" spans="2:27" ht="15.75" customHeight="1" x14ac:dyDescent="0.25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AA904" s="26"/>
    </row>
    <row r="905" spans="2:27" ht="15.75" customHeight="1" x14ac:dyDescent="0.25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AA905" s="26"/>
    </row>
    <row r="906" spans="2:27" ht="15.75" customHeight="1" x14ac:dyDescent="0.25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AA906" s="26"/>
    </row>
    <row r="907" spans="2:27" ht="15.75" customHeight="1" x14ac:dyDescent="0.25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AA907" s="26"/>
    </row>
    <row r="908" spans="2:27" ht="15.75" customHeight="1" x14ac:dyDescent="0.25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AA908" s="26"/>
    </row>
    <row r="909" spans="2:27" ht="15.75" customHeight="1" x14ac:dyDescent="0.25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AA909" s="26"/>
    </row>
    <row r="910" spans="2:27" ht="15.75" customHeight="1" x14ac:dyDescent="0.25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AA910" s="26"/>
    </row>
    <row r="911" spans="2:27" ht="15.75" customHeight="1" x14ac:dyDescent="0.25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AA911" s="26"/>
    </row>
    <row r="912" spans="2:27" ht="15.75" customHeight="1" x14ac:dyDescent="0.25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AA912" s="26"/>
    </row>
    <row r="913" spans="2:27" ht="15.75" customHeight="1" x14ac:dyDescent="0.25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AA913" s="26"/>
    </row>
    <row r="914" spans="2:27" ht="15.75" customHeight="1" x14ac:dyDescent="0.25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AA914" s="26"/>
    </row>
    <row r="915" spans="2:27" ht="15.75" customHeight="1" x14ac:dyDescent="0.25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AA915" s="26"/>
    </row>
    <row r="916" spans="2:27" ht="15.75" customHeight="1" x14ac:dyDescent="0.25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AA916" s="26"/>
    </row>
    <row r="917" spans="2:27" ht="15.75" customHeight="1" x14ac:dyDescent="0.25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AA917" s="26"/>
    </row>
    <row r="918" spans="2:27" ht="15.75" customHeight="1" x14ac:dyDescent="0.25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AA918" s="26"/>
    </row>
    <row r="919" spans="2:27" ht="15.75" customHeight="1" x14ac:dyDescent="0.25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AA919" s="26"/>
    </row>
    <row r="920" spans="2:27" ht="15.75" customHeight="1" x14ac:dyDescent="0.25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AA920" s="26"/>
    </row>
    <row r="921" spans="2:27" ht="15.75" customHeight="1" x14ac:dyDescent="0.25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AA921" s="26"/>
    </row>
    <row r="922" spans="2:27" ht="15.75" customHeight="1" x14ac:dyDescent="0.25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AA922" s="26"/>
    </row>
    <row r="923" spans="2:27" ht="15.75" customHeight="1" x14ac:dyDescent="0.25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AA923" s="26"/>
    </row>
    <row r="924" spans="2:27" ht="15.75" customHeight="1" x14ac:dyDescent="0.25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AA924" s="26"/>
    </row>
    <row r="925" spans="2:27" ht="15.75" customHeight="1" x14ac:dyDescent="0.25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AA925" s="26"/>
    </row>
    <row r="926" spans="2:27" ht="15.75" customHeight="1" x14ac:dyDescent="0.25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AA926" s="26"/>
    </row>
    <row r="927" spans="2:27" ht="15.75" customHeight="1" x14ac:dyDescent="0.25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AA927" s="26"/>
    </row>
    <row r="928" spans="2:27" ht="15.75" customHeight="1" x14ac:dyDescent="0.25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AA928" s="26"/>
    </row>
    <row r="929" spans="2:27" ht="15.75" customHeight="1" x14ac:dyDescent="0.25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AA929" s="26"/>
    </row>
    <row r="930" spans="2:27" ht="15.75" customHeight="1" x14ac:dyDescent="0.25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AA930" s="26"/>
    </row>
    <row r="931" spans="2:27" ht="15.75" customHeight="1" x14ac:dyDescent="0.25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AA931" s="26"/>
    </row>
    <row r="932" spans="2:27" ht="15.75" customHeight="1" x14ac:dyDescent="0.25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AA932" s="26"/>
    </row>
    <row r="933" spans="2:27" ht="15.75" customHeight="1" x14ac:dyDescent="0.25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AA933" s="26"/>
    </row>
    <row r="934" spans="2:27" ht="15.75" customHeight="1" x14ac:dyDescent="0.25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AA934" s="26"/>
    </row>
    <row r="935" spans="2:27" ht="15.75" customHeight="1" x14ac:dyDescent="0.25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AA935" s="26"/>
    </row>
    <row r="936" spans="2:27" ht="15.75" customHeight="1" x14ac:dyDescent="0.25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AA936" s="26"/>
    </row>
    <row r="937" spans="2:27" ht="15.75" customHeight="1" x14ac:dyDescent="0.25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AA937" s="26"/>
    </row>
    <row r="938" spans="2:27" ht="15.75" customHeight="1" x14ac:dyDescent="0.25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AA938" s="26"/>
    </row>
    <row r="939" spans="2:27" ht="15.75" customHeight="1" x14ac:dyDescent="0.25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AA939" s="26"/>
    </row>
    <row r="940" spans="2:27" ht="15.75" customHeight="1" x14ac:dyDescent="0.25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AA940" s="26"/>
    </row>
    <row r="941" spans="2:27" ht="15.75" customHeight="1" x14ac:dyDescent="0.25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AA941" s="26"/>
    </row>
    <row r="942" spans="2:27" ht="15.75" customHeight="1" x14ac:dyDescent="0.25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AA942" s="26"/>
    </row>
    <row r="943" spans="2:27" ht="15.75" customHeight="1" x14ac:dyDescent="0.25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AA943" s="26"/>
    </row>
    <row r="944" spans="2:27" ht="15.75" customHeight="1" x14ac:dyDescent="0.25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AA944" s="26"/>
    </row>
    <row r="945" spans="2:27" ht="15.75" customHeight="1" x14ac:dyDescent="0.25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AA945" s="26"/>
    </row>
    <row r="946" spans="2:27" ht="15.75" customHeight="1" x14ac:dyDescent="0.25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AA946" s="26"/>
    </row>
    <row r="947" spans="2:27" ht="15.75" customHeight="1" x14ac:dyDescent="0.25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AA947" s="26"/>
    </row>
    <row r="948" spans="2:27" ht="15.75" customHeight="1" x14ac:dyDescent="0.25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AA948" s="26"/>
    </row>
    <row r="949" spans="2:27" ht="15.75" customHeight="1" x14ac:dyDescent="0.25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AA949" s="26"/>
    </row>
    <row r="950" spans="2:27" ht="15.75" customHeight="1" x14ac:dyDescent="0.25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AA950" s="26"/>
    </row>
    <row r="951" spans="2:27" ht="15.75" customHeight="1" x14ac:dyDescent="0.25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AA951" s="26"/>
    </row>
    <row r="952" spans="2:27" ht="15.75" customHeight="1" x14ac:dyDescent="0.25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AA952" s="26"/>
    </row>
    <row r="953" spans="2:27" ht="15.75" customHeight="1" x14ac:dyDescent="0.25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AA953" s="26"/>
    </row>
    <row r="954" spans="2:27" ht="15.75" customHeight="1" x14ac:dyDescent="0.25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AA954" s="26"/>
    </row>
    <row r="955" spans="2:27" ht="15.75" customHeight="1" x14ac:dyDescent="0.25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AA955" s="26"/>
    </row>
    <row r="956" spans="2:27" ht="15.75" customHeight="1" x14ac:dyDescent="0.25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AA956" s="26"/>
    </row>
    <row r="957" spans="2:27" ht="15.75" customHeight="1" x14ac:dyDescent="0.25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AA957" s="26"/>
    </row>
    <row r="958" spans="2:27" ht="15.75" customHeight="1" x14ac:dyDescent="0.25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AA958" s="26"/>
    </row>
    <row r="959" spans="2:27" ht="15.75" customHeight="1" x14ac:dyDescent="0.25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AA959" s="26"/>
    </row>
    <row r="960" spans="2:27" ht="15.75" customHeight="1" x14ac:dyDescent="0.25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AA960" s="26"/>
    </row>
    <row r="961" spans="2:27" ht="15.75" customHeight="1" x14ac:dyDescent="0.25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AA961" s="26"/>
    </row>
    <row r="962" spans="2:27" ht="15.75" customHeight="1" x14ac:dyDescent="0.25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AA962" s="26"/>
    </row>
    <row r="963" spans="2:27" ht="15.75" customHeight="1" x14ac:dyDescent="0.25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AA963" s="26"/>
    </row>
    <row r="964" spans="2:27" ht="15.75" customHeight="1" x14ac:dyDescent="0.25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AA964" s="26"/>
    </row>
    <row r="965" spans="2:27" ht="15.75" customHeight="1" x14ac:dyDescent="0.25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AA965" s="26"/>
    </row>
    <row r="966" spans="2:27" ht="15.75" customHeight="1" x14ac:dyDescent="0.25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AA966" s="26"/>
    </row>
    <row r="967" spans="2:27" ht="15.75" customHeight="1" x14ac:dyDescent="0.25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AA967" s="26"/>
    </row>
    <row r="968" spans="2:27" ht="15.75" customHeight="1" x14ac:dyDescent="0.25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AA968" s="26"/>
    </row>
    <row r="969" spans="2:27" ht="15.75" customHeight="1" x14ac:dyDescent="0.25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AA969" s="26"/>
    </row>
  </sheetData>
  <mergeCells count="4">
    <mergeCell ref="B1:G1"/>
    <mergeCell ref="H1:M1"/>
    <mergeCell ref="N1:S1"/>
    <mergeCell ref="T1:X1"/>
  </mergeCells>
  <phoneticPr fontId="15" type="noConversion"/>
  <pageMargins left="0.7" right="0.7" top="0.75" bottom="0.75" header="0" footer="0"/>
  <pageSetup paperSize="9" orientation="portrait" horizontalDpi="0" verticalDpi="0"/>
  <ignoredErrors>
    <ignoredError sqref="C57" formulaRange="1"/>
  </ignoredErrors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25E4-B6A9-294B-AF1A-E2D7FA15F954}">
  <dimension ref="A1:C21"/>
  <sheetViews>
    <sheetView showGridLines="0" workbookViewId="0">
      <selection activeCell="A17" sqref="A17"/>
    </sheetView>
  </sheetViews>
  <sheetFormatPr defaultColWidth="10.7109375" defaultRowHeight="15.75" x14ac:dyDescent="0.25"/>
  <cols>
    <col min="1" max="1" width="97.42578125" style="30" customWidth="1"/>
    <col min="2" max="16384" width="10.7109375" style="30"/>
  </cols>
  <sheetData>
    <row r="1" spans="1:3" ht="34.9" customHeight="1" x14ac:dyDescent="0.3">
      <c r="A1" s="272" t="s">
        <v>107</v>
      </c>
      <c r="B1" s="272"/>
      <c r="C1" s="272"/>
    </row>
    <row r="2" spans="1:3" ht="18.75" x14ac:dyDescent="0.3">
      <c r="A2" s="5" t="s">
        <v>102</v>
      </c>
      <c r="B2" s="5"/>
      <c r="C2" s="5"/>
    </row>
    <row r="4" spans="1:3" x14ac:dyDescent="0.25">
      <c r="A4" s="195" t="s">
        <v>99</v>
      </c>
    </row>
    <row r="5" spans="1:3" x14ac:dyDescent="0.25">
      <c r="A5" s="30" t="s">
        <v>124</v>
      </c>
    </row>
    <row r="11" spans="1:3" x14ac:dyDescent="0.25">
      <c r="A11" s="33" t="s">
        <v>100</v>
      </c>
    </row>
    <row r="12" spans="1:3" x14ac:dyDescent="0.25">
      <c r="A12" s="30" t="s">
        <v>125</v>
      </c>
    </row>
    <row r="13" spans="1:3" x14ac:dyDescent="0.25">
      <c r="A13" s="30" t="s">
        <v>127</v>
      </c>
    </row>
    <row r="20" spans="1:1" x14ac:dyDescent="0.25">
      <c r="A20" s="33" t="s">
        <v>101</v>
      </c>
    </row>
    <row r="21" spans="1:1" x14ac:dyDescent="0.25">
      <c r="A21" s="30" t="s">
        <v>126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SINTETICO_FEV 23 A DEZ 25</vt:lpstr>
      <vt:lpstr>ESTUDO_%_TIPO CONTA</vt:lpstr>
      <vt:lpstr>DETAL_SEMESTRE_FEV_23_DEZ_24</vt:lpstr>
      <vt:lpstr>Resumo por mês</vt:lpstr>
      <vt:lpstr>Detalhado por mês</vt:lpstr>
      <vt:lpstr>informações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Ronaldo Pereira</dc:creator>
  <cp:lastModifiedBy>MORENA</cp:lastModifiedBy>
  <dcterms:created xsi:type="dcterms:W3CDTF">2011-04-08T14:15:35Z</dcterms:created>
  <dcterms:modified xsi:type="dcterms:W3CDTF">2025-10-07T14:53:39Z</dcterms:modified>
</cp:coreProperties>
</file>